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https://stuoh.sharepoint.com/sites/styrelsen/Delade dokument/2 KANSLIET/DOKUMENT/KONFERENSER/2022/Löneutbildning 7-8 sept/"/>
    </mc:Choice>
  </mc:AlternateContent>
  <xr:revisionPtr revIDLastSave="3" documentId="13_ncr:40001_{27034DBA-F556-45BE-9A67-03439CBEEB74}" xr6:coauthVersionLast="36" xr6:coauthVersionMax="36" xr10:uidLastSave="{59647AF0-ECEE-4DDE-B2EA-2EF0592AADBC}"/>
  <bookViews>
    <workbookView xWindow="0" yWindow="0" windowWidth="20490" windowHeight="7550" xr2:uid="{00000000-000D-0000-FFFF-FFFF00000000}"/>
  </bookViews>
  <sheets>
    <sheet name="Blad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 i="1" l="1"/>
  <c r="N15" i="1"/>
  <c r="N16" i="1"/>
  <c r="N17" i="1"/>
  <c r="U17" i="1" s="1"/>
  <c r="N18" i="1"/>
  <c r="K19" i="1"/>
  <c r="I3" i="1"/>
  <c r="J3" i="1" s="1"/>
  <c r="I4" i="1"/>
  <c r="J4" i="1" s="1"/>
  <c r="I5" i="1"/>
  <c r="J5" i="1" s="1"/>
  <c r="I6" i="1"/>
  <c r="J6" i="1" s="1"/>
  <c r="I7" i="1"/>
  <c r="J7" i="1" s="1"/>
  <c r="I8" i="1"/>
  <c r="J8" i="1" s="1"/>
  <c r="I9" i="1"/>
  <c r="J9" i="1" s="1"/>
  <c r="I10" i="1"/>
  <c r="J10" i="1" s="1"/>
  <c r="I11" i="1"/>
  <c r="J11" i="1" s="1"/>
  <c r="I12" i="1"/>
  <c r="J12" i="1" s="1"/>
  <c r="I13" i="1"/>
  <c r="J13" i="1" s="1"/>
  <c r="I14" i="1"/>
  <c r="J14" i="1" s="1"/>
  <c r="I15" i="1"/>
  <c r="J15" i="1" s="1"/>
  <c r="I16" i="1"/>
  <c r="J16" i="1" s="1"/>
  <c r="I17" i="1"/>
  <c r="J17" i="1" s="1"/>
  <c r="I18" i="1"/>
  <c r="J18" i="1" s="1"/>
  <c r="H19" i="1"/>
  <c r="F19" i="1"/>
  <c r="W18" i="1"/>
  <c r="X18" i="1" s="1"/>
  <c r="S18" i="1"/>
  <c r="T18" i="1" s="1"/>
  <c r="P18" i="1"/>
  <c r="Q18" i="1" s="1"/>
  <c r="U18" i="1"/>
  <c r="L18" i="1"/>
  <c r="M18" i="1" s="1"/>
  <c r="W17" i="1"/>
  <c r="X17" i="1" s="1"/>
  <c r="S17" i="1"/>
  <c r="T17" i="1" s="1"/>
  <c r="P17" i="1"/>
  <c r="Q17" i="1" s="1"/>
  <c r="L17" i="1"/>
  <c r="M17" i="1" s="1"/>
  <c r="W16" i="1"/>
  <c r="X16" i="1" s="1"/>
  <c r="S16" i="1"/>
  <c r="T16" i="1" s="1"/>
  <c r="P16" i="1"/>
  <c r="Q16" i="1" s="1"/>
  <c r="U16" i="1"/>
  <c r="L16" i="1"/>
  <c r="M16" i="1" s="1"/>
  <c r="W15" i="1"/>
  <c r="X15" i="1" s="1"/>
  <c r="T15" i="1"/>
  <c r="S15" i="1"/>
  <c r="P15" i="1"/>
  <c r="Q15" i="1" s="1"/>
  <c r="U15" i="1"/>
  <c r="L15" i="1"/>
  <c r="M15" i="1" s="1"/>
  <c r="W14" i="1"/>
  <c r="X14" i="1" s="1"/>
  <c r="S14" i="1"/>
  <c r="T14" i="1" s="1"/>
  <c r="P14" i="1"/>
  <c r="Q14" i="1" s="1"/>
  <c r="N14" i="1"/>
  <c r="U14" i="1" s="1"/>
  <c r="L14" i="1"/>
  <c r="M14" i="1" s="1"/>
  <c r="W13" i="1"/>
  <c r="X13" i="1" s="1"/>
  <c r="S13" i="1"/>
  <c r="T13" i="1" s="1"/>
  <c r="P13" i="1"/>
  <c r="Q13" i="1" s="1"/>
  <c r="N13" i="1"/>
  <c r="U13" i="1" s="1"/>
  <c r="L13" i="1"/>
  <c r="M13" i="1" s="1"/>
  <c r="W12" i="1"/>
  <c r="X12" i="1" s="1"/>
  <c r="S12" i="1"/>
  <c r="T12" i="1" s="1"/>
  <c r="P12" i="1"/>
  <c r="Q12" i="1" s="1"/>
  <c r="N12" i="1"/>
  <c r="U12" i="1" s="1"/>
  <c r="L12" i="1"/>
  <c r="M12" i="1" s="1"/>
  <c r="W11" i="1"/>
  <c r="X11" i="1" s="1"/>
  <c r="S11" i="1"/>
  <c r="T11" i="1" s="1"/>
  <c r="P11" i="1"/>
  <c r="Q11" i="1" s="1"/>
  <c r="N11" i="1"/>
  <c r="U11" i="1" s="1"/>
  <c r="L11" i="1"/>
  <c r="M11" i="1" s="1"/>
  <c r="W10" i="1"/>
  <c r="X10" i="1" s="1"/>
  <c r="S10" i="1"/>
  <c r="T10" i="1" s="1"/>
  <c r="P10" i="1"/>
  <c r="Q10" i="1" s="1"/>
  <c r="N10" i="1"/>
  <c r="U10" i="1" s="1"/>
  <c r="L10" i="1"/>
  <c r="M10" i="1" s="1"/>
  <c r="W9" i="1"/>
  <c r="X9" i="1" s="1"/>
  <c r="S9" i="1"/>
  <c r="T9" i="1" s="1"/>
  <c r="P9" i="1"/>
  <c r="Q9" i="1" s="1"/>
  <c r="N9" i="1"/>
  <c r="U9" i="1" s="1"/>
  <c r="L9" i="1"/>
  <c r="M9" i="1" s="1"/>
  <c r="W8" i="1"/>
  <c r="X8" i="1" s="1"/>
  <c r="S8" i="1"/>
  <c r="T8" i="1" s="1"/>
  <c r="P8" i="1"/>
  <c r="Q8" i="1" s="1"/>
  <c r="N8" i="1"/>
  <c r="U8" i="1" s="1"/>
  <c r="L8" i="1"/>
  <c r="M8" i="1" s="1"/>
  <c r="W7" i="1"/>
  <c r="X7" i="1" s="1"/>
  <c r="S7" i="1"/>
  <c r="T7" i="1" s="1"/>
  <c r="P7" i="1"/>
  <c r="Q7" i="1" s="1"/>
  <c r="N7" i="1"/>
  <c r="U7" i="1" s="1"/>
  <c r="L7" i="1"/>
  <c r="M7" i="1" s="1"/>
  <c r="W6" i="1"/>
  <c r="X6" i="1" s="1"/>
  <c r="S6" i="1"/>
  <c r="T6" i="1" s="1"/>
  <c r="P6" i="1"/>
  <c r="Q6" i="1" s="1"/>
  <c r="N6" i="1"/>
  <c r="U6" i="1" s="1"/>
  <c r="L6" i="1"/>
  <c r="M6" i="1" s="1"/>
  <c r="W5" i="1"/>
  <c r="X5" i="1" s="1"/>
  <c r="S5" i="1"/>
  <c r="T5" i="1" s="1"/>
  <c r="P5" i="1"/>
  <c r="Q5" i="1" s="1"/>
  <c r="N5" i="1"/>
  <c r="U5" i="1" s="1"/>
  <c r="L5" i="1"/>
  <c r="M5" i="1" s="1"/>
  <c r="W4" i="1"/>
  <c r="X4" i="1" s="1"/>
  <c r="S4" i="1"/>
  <c r="T4" i="1" s="1"/>
  <c r="P4" i="1"/>
  <c r="Q4" i="1" s="1"/>
  <c r="N4" i="1"/>
  <c r="U4" i="1" s="1"/>
  <c r="L4" i="1"/>
  <c r="M4" i="1" s="1"/>
  <c r="W3" i="1"/>
  <c r="X3" i="1" s="1"/>
  <c r="S3" i="1"/>
  <c r="T3" i="1" s="1"/>
  <c r="P3" i="1"/>
  <c r="Q3" i="1" s="1"/>
  <c r="N3" i="1"/>
  <c r="U3" i="1" s="1"/>
  <c r="L3" i="1"/>
  <c r="M3" i="1" s="1"/>
  <c r="W2" i="1"/>
  <c r="X2" i="1" s="1"/>
  <c r="S2" i="1"/>
  <c r="T2" i="1" s="1"/>
  <c r="P2" i="1"/>
  <c r="Q2" i="1" s="1"/>
  <c r="N2" i="1"/>
  <c r="U2" i="1" s="1"/>
  <c r="L2" i="1"/>
  <c r="M2" i="1" s="1"/>
  <c r="I2" i="1"/>
  <c r="J2" i="1" s="1"/>
  <c r="I19" i="1" l="1"/>
  <c r="J19" i="1" s="1"/>
  <c r="N19" i="1"/>
  <c r="L19" i="1"/>
  <c r="M19" i="1" s="1"/>
  <c r="P19" i="1"/>
  <c r="Q19" i="1" s="1"/>
</calcChain>
</file>

<file path=xl/sharedStrings.xml><?xml version="1.0" encoding="utf-8"?>
<sst xmlns="http://schemas.openxmlformats.org/spreadsheetml/2006/main" count="145" uniqueCount="68">
  <si>
    <t>Namn</t>
  </si>
  <si>
    <t>Befattning</t>
  </si>
  <si>
    <t>Omf</t>
  </si>
  <si>
    <t>Lön</t>
  </si>
  <si>
    <t>E.tlg</t>
  </si>
  <si>
    <t>AG 1</t>
  </si>
  <si>
    <t>Öknr kr</t>
  </si>
  <si>
    <t>Ökn %</t>
  </si>
  <si>
    <t>AO 1</t>
  </si>
  <si>
    <t>Ökn kr</t>
  </si>
  <si>
    <t>Skillnad</t>
  </si>
  <si>
    <t>AG 2</t>
  </si>
  <si>
    <t>AO 2</t>
  </si>
  <si>
    <t>Ny lön</t>
  </si>
  <si>
    <t>Kommentar</t>
  </si>
  <si>
    <t>Fak/motsv</t>
  </si>
  <si>
    <t>Fackl tillh</t>
  </si>
  <si>
    <t>Kön</t>
  </si>
  <si>
    <t>administratör</t>
  </si>
  <si>
    <t>100,00</t>
  </si>
  <si>
    <t>MED</t>
  </si>
  <si>
    <t xml:space="preserve">OFR  </t>
  </si>
  <si>
    <t>kvinna</t>
  </si>
  <si>
    <t>administratör, ekonomi</t>
  </si>
  <si>
    <t>administratör, projekt</t>
  </si>
  <si>
    <t xml:space="preserve"> 35,00</t>
  </si>
  <si>
    <t>man</t>
  </si>
  <si>
    <t>administratör, studie</t>
  </si>
  <si>
    <t>forskningsingenjör</t>
  </si>
  <si>
    <t>laboratorieassistent</t>
  </si>
  <si>
    <t>postdoktor</t>
  </si>
  <si>
    <t>projektassistent</t>
  </si>
  <si>
    <t xml:space="preserve"> 75,00</t>
  </si>
  <si>
    <t>systemadministratör</t>
  </si>
  <si>
    <t>pnr</t>
  </si>
  <si>
    <t>H.S</t>
  </si>
  <si>
    <t>B.B</t>
  </si>
  <si>
    <t>S.A</t>
  </si>
  <si>
    <t>O.M</t>
  </si>
  <si>
    <t>G.A</t>
  </si>
  <si>
    <t>M.K</t>
  </si>
  <si>
    <t>N.M</t>
  </si>
  <si>
    <t>H.P</t>
  </si>
  <si>
    <t>A.H</t>
  </si>
  <si>
    <t>A-E</t>
  </si>
  <si>
    <t>E.B</t>
  </si>
  <si>
    <t>Z.S</t>
  </si>
  <si>
    <t>Ä.P</t>
  </si>
  <si>
    <t>bitr universitetslektor</t>
  </si>
  <si>
    <t>Denna fil  är medlemmar i  fackförbundet ST på Högskolan inom XXXXXX på inst YYYYYYYYY. Vi har fått AG bud 1 av ag  . Vi har lägst 2 % att förhålla oss till vilket gör att vi lägger  AO första bud enligt tabellen</t>
  </si>
  <si>
    <t>tjänstledig</t>
  </si>
  <si>
    <t>kommentar</t>
  </si>
  <si>
    <t>föräldraledig</t>
  </si>
  <si>
    <t>låg lön</t>
  </si>
  <si>
    <t>varför så lågt bud?</t>
  </si>
  <si>
    <t>högt från ag</t>
  </si>
  <si>
    <t>( Har vi med ett avtal kanske som följer hela vägen som ex det Maria tog från oss och 2,2 % kanske )</t>
  </si>
  <si>
    <t xml:space="preserve"> låg lön</t>
  </si>
  <si>
    <t>låg lön prio ST</t>
  </si>
  <si>
    <t>ag missnöjd ?</t>
  </si>
  <si>
    <t>Ditt lokala löneavtal handlar om hur det centrala löneavtalet för din avdelning ska tillämpas, ta med det när du förhandlar</t>
  </si>
  <si>
    <t>Vid förberedelsearbetet ser vi fackliga att ekonomiadm ligger lågt i förhållande till andra med liknande arbetsinnehåll och ansvar inom ekonomi området. Dessutom har personen enligt sin löneenkät fått mer ansvar och svårare arbetsuppgifter. Vi  ser också att det blir allt svårare att  rekrytera ekonomiadm, sökanden till tjänsterna har minskat med åren och idag finns det knappt några kompetenta sökanden till de annonser som ligger ute.</t>
  </si>
  <si>
    <t>Sanna Nilsson ser vi har en låg lön i förhållande till de andra på inst, något som inte går att läsa ut från enkäten därför ser vi henne som prioriterad också.</t>
  </si>
  <si>
    <t>Hur upptäcker vi om någon har låg lön i förhållande till arbetsuppgifterna?</t>
  </si>
  <si>
    <t>Vi  fackliga ser därför Emma Motander som hög prio . Arbetsgivaren har en annan syn och i AG bud 2 så hävdar arbetsgivaren att alla pengar har lagts ut. Nu kan arbetsgivaren inte göra mer. Hur gör vi då i vårt bud- AO 2 ?</t>
  </si>
  <si>
    <t>E.M.</t>
  </si>
  <si>
    <t>S.N.</t>
  </si>
  <si>
    <t>J.N.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</si>
</sst>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sz val="17"/>
      <color rgb="FF4D4D4D"/>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4">
    <xf numFmtId="0" fontId="0" fillId="0" borderId="0" xfId="0"/>
    <xf numFmtId="0" fontId="3" fillId="0" borderId="0" xfId="0" applyFont="1" applyAlignment="1">
      <alignment horizontal="left"/>
    </xf>
    <xf numFmtId="2" fontId="3" fillId="0" borderId="0" xfId="0" applyNumberFormat="1" applyFont="1" applyAlignment="1">
      <alignment horizontal="left"/>
    </xf>
    <xf numFmtId="0" fontId="3" fillId="2" borderId="0" xfId="0" applyFont="1" applyFill="1" applyAlignment="1">
      <alignment horizontal="left"/>
    </xf>
    <xf numFmtId="1" fontId="3" fillId="3" borderId="0" xfId="0" applyNumberFormat="1" applyFont="1" applyFill="1" applyAlignment="1">
      <alignment horizontal="right"/>
    </xf>
    <xf numFmtId="2" fontId="3" fillId="3" borderId="0" xfId="0" applyNumberFormat="1" applyFont="1" applyFill="1" applyAlignment="1">
      <alignment horizontal="right"/>
    </xf>
    <xf numFmtId="1" fontId="3" fillId="4" borderId="0" xfId="0" applyNumberFormat="1" applyFont="1" applyFill="1" applyAlignment="1">
      <alignment horizontal="right"/>
    </xf>
    <xf numFmtId="2" fontId="3" fillId="4" borderId="0" xfId="0" applyNumberFormat="1" applyFont="1" applyFill="1" applyAlignment="1">
      <alignment horizontal="right"/>
    </xf>
    <xf numFmtId="1" fontId="3" fillId="5" borderId="0" xfId="0" applyNumberFormat="1" applyFont="1" applyFill="1" applyAlignment="1">
      <alignment horizontal="right"/>
    </xf>
    <xf numFmtId="1" fontId="3" fillId="6" borderId="0" xfId="0" applyNumberFormat="1" applyFont="1" applyFill="1" applyAlignment="1">
      <alignment horizontal="right"/>
    </xf>
    <xf numFmtId="164" fontId="3" fillId="6" borderId="0" xfId="0" applyNumberFormat="1" applyFont="1" applyFill="1" applyAlignment="1">
      <alignment horizontal="right"/>
    </xf>
    <xf numFmtId="0" fontId="3" fillId="0" borderId="0" xfId="0" applyFont="1"/>
    <xf numFmtId="0" fontId="4" fillId="0" borderId="0" xfId="0" applyFont="1" applyAlignment="1">
      <alignment horizontal="left"/>
    </xf>
    <xf numFmtId="49" fontId="4" fillId="0" borderId="0" xfId="0" applyNumberFormat="1" applyFont="1" applyAlignment="1">
      <alignment horizontal="left"/>
    </xf>
    <xf numFmtId="2" fontId="4" fillId="0" borderId="0" xfId="0" applyNumberFormat="1" applyFont="1" applyAlignment="1">
      <alignment horizontal="left"/>
    </xf>
    <xf numFmtId="1" fontId="4" fillId="2" borderId="0" xfId="0" applyNumberFormat="1" applyFont="1" applyFill="1" applyAlignment="1">
      <alignment horizontal="left"/>
    </xf>
    <xf numFmtId="1" fontId="4" fillId="0" borderId="0" xfId="0" applyNumberFormat="1" applyFont="1" applyAlignment="1">
      <alignment horizontal="left"/>
    </xf>
    <xf numFmtId="1" fontId="4" fillId="3" borderId="0" xfId="0" applyNumberFormat="1" applyFont="1" applyFill="1" applyAlignment="1">
      <alignment horizontal="right"/>
    </xf>
    <xf numFmtId="2" fontId="4" fillId="3" borderId="0" xfId="0" applyNumberFormat="1" applyFont="1" applyFill="1" applyAlignment="1">
      <alignment horizontal="right"/>
    </xf>
    <xf numFmtId="1" fontId="4" fillId="4" borderId="0" xfId="0" applyNumberFormat="1" applyFont="1" applyFill="1" applyAlignment="1">
      <alignment horizontal="right"/>
    </xf>
    <xf numFmtId="2" fontId="4" fillId="4" borderId="0" xfId="0" applyNumberFormat="1" applyFont="1" applyFill="1" applyAlignment="1">
      <alignment horizontal="right"/>
    </xf>
    <xf numFmtId="1" fontId="4" fillId="5" borderId="0" xfId="0" applyNumberFormat="1" applyFont="1" applyFill="1" applyAlignment="1">
      <alignment horizontal="right"/>
    </xf>
    <xf numFmtId="1" fontId="4" fillId="6" borderId="0" xfId="0" applyNumberFormat="1" applyFont="1" applyFill="1" applyAlignment="1">
      <alignment horizontal="right"/>
    </xf>
    <xf numFmtId="164" fontId="4" fillId="6" borderId="0" xfId="0" applyNumberFormat="1" applyFont="1" applyFill="1" applyAlignment="1">
      <alignment horizontal="right"/>
    </xf>
    <xf numFmtId="0" fontId="4" fillId="0" borderId="0" xfId="0" applyFont="1"/>
    <xf numFmtId="0" fontId="5" fillId="0" borderId="0" xfId="0" applyFont="1"/>
    <xf numFmtId="1" fontId="0" fillId="0" borderId="0" xfId="0" applyNumberFormat="1"/>
    <xf numFmtId="1" fontId="1" fillId="4" borderId="0" xfId="0" applyNumberFormat="1" applyFont="1" applyFill="1" applyAlignment="1">
      <alignment horizontal="right"/>
    </xf>
    <xf numFmtId="0" fontId="1" fillId="0" borderId="0" xfId="0" applyFont="1"/>
    <xf numFmtId="0" fontId="3" fillId="0" borderId="1" xfId="0" applyFont="1" applyBorder="1" applyAlignment="1">
      <alignment horizontal="left"/>
    </xf>
    <xf numFmtId="0" fontId="4" fillId="0" borderId="1" xfId="0" applyFont="1" applyBorder="1" applyAlignment="1">
      <alignment horizontal="left"/>
    </xf>
    <xf numFmtId="49" fontId="4" fillId="0" borderId="1" xfId="0" applyNumberFormat="1" applyFont="1" applyBorder="1" applyAlignment="1">
      <alignment horizontal="left"/>
    </xf>
    <xf numFmtId="49" fontId="4" fillId="7" borderId="1" xfId="0" applyNumberFormat="1" applyFont="1" applyFill="1" applyBorder="1" applyAlignment="1">
      <alignment horizontal="left"/>
    </xf>
    <xf numFmtId="1" fontId="1" fillId="3" borderId="0" xfId="0" applyNumberFormat="1" applyFont="1" applyFill="1" applyAlignment="1">
      <alignment horizontal="right"/>
    </xf>
    <xf numFmtId="1" fontId="2" fillId="3" borderId="0" xfId="0" applyNumberFormat="1" applyFont="1" applyFill="1" applyAlignment="1">
      <alignment horizontal="right"/>
    </xf>
    <xf numFmtId="2" fontId="2" fillId="3" borderId="0" xfId="0" applyNumberFormat="1" applyFont="1" applyFill="1" applyAlignment="1">
      <alignment horizontal="right"/>
    </xf>
    <xf numFmtId="1" fontId="0" fillId="3" borderId="0" xfId="0" applyNumberFormat="1" applyFont="1" applyFill="1" applyAlignment="1">
      <alignment horizontal="right"/>
    </xf>
    <xf numFmtId="2" fontId="0" fillId="3" borderId="0" xfId="0" applyNumberFormat="1" applyFont="1" applyFill="1" applyAlignment="1">
      <alignment horizontal="right"/>
    </xf>
    <xf numFmtId="0" fontId="2" fillId="0" borderId="0" xfId="0" applyFont="1"/>
    <xf numFmtId="0" fontId="1" fillId="0" borderId="1" xfId="0" applyFont="1" applyBorder="1" applyAlignment="1">
      <alignment horizontal="left"/>
    </xf>
    <xf numFmtId="49" fontId="1" fillId="0" borderId="1" xfId="0" applyNumberFormat="1" applyFont="1" applyBorder="1" applyAlignment="1">
      <alignment horizontal="left"/>
    </xf>
    <xf numFmtId="49" fontId="1" fillId="7" borderId="1" xfId="0" applyNumberFormat="1" applyFont="1" applyFill="1" applyBorder="1" applyAlignment="1">
      <alignment horizontal="left"/>
    </xf>
    <xf numFmtId="2" fontId="1" fillId="0" borderId="0" xfId="0" applyNumberFormat="1" applyFont="1" applyAlignment="1">
      <alignment horizontal="left"/>
    </xf>
    <xf numFmtId="1" fontId="1" fillId="2" borderId="0" xfId="0" applyNumberFormat="1" applyFont="1" applyFill="1" applyAlignment="1">
      <alignment horizontal="left"/>
    </xf>
    <xf numFmtId="1" fontId="1" fillId="0" borderId="0" xfId="0" applyNumberFormat="1" applyFont="1" applyAlignment="1">
      <alignment horizontal="left"/>
    </xf>
    <xf numFmtId="2" fontId="1" fillId="3" borderId="0" xfId="0" applyNumberFormat="1" applyFont="1" applyFill="1" applyAlignment="1">
      <alignment horizontal="right"/>
    </xf>
    <xf numFmtId="2" fontId="1" fillId="4" borderId="0" xfId="0" applyNumberFormat="1" applyFont="1" applyFill="1" applyAlignment="1">
      <alignment horizontal="right"/>
    </xf>
    <xf numFmtId="1" fontId="1" fillId="5" borderId="0" xfId="0" applyNumberFormat="1" applyFont="1" applyFill="1" applyAlignment="1">
      <alignment horizontal="right"/>
    </xf>
    <xf numFmtId="1" fontId="1" fillId="6" borderId="0" xfId="0" applyNumberFormat="1" applyFont="1" applyFill="1" applyAlignment="1">
      <alignment horizontal="right"/>
    </xf>
    <xf numFmtId="164" fontId="1" fillId="6" borderId="0" xfId="0" applyNumberFormat="1" applyFont="1" applyFill="1" applyAlignment="1">
      <alignment horizontal="right"/>
    </xf>
    <xf numFmtId="0" fontId="1" fillId="0" borderId="0" xfId="0" applyFont="1" applyAlignment="1">
      <alignment horizontal="left"/>
    </xf>
    <xf numFmtId="49" fontId="1" fillId="0" borderId="0" xfId="0" applyNumberFormat="1" applyFont="1" applyAlignment="1">
      <alignment horizontal="left"/>
    </xf>
    <xf numFmtId="0" fontId="4" fillId="7" borderId="1" xfId="0" applyFont="1" applyFill="1" applyBorder="1" applyAlignment="1">
      <alignment horizontal="left"/>
    </xf>
    <xf numFmtId="2" fontId="4" fillId="7" borderId="0" xfId="0" applyNumberFormat="1" applyFont="1" applyFill="1" applyAlignment="1">
      <alignment horizontal="left"/>
    </xf>
    <xf numFmtId="1" fontId="4" fillId="7" borderId="0" xfId="0" applyNumberFormat="1" applyFont="1" applyFill="1" applyAlignment="1">
      <alignment horizontal="left"/>
    </xf>
    <xf numFmtId="1" fontId="3" fillId="7" borderId="0" xfId="0" applyNumberFormat="1" applyFont="1" applyFill="1" applyAlignment="1">
      <alignment horizontal="right"/>
    </xf>
    <xf numFmtId="1" fontId="4" fillId="7" borderId="0" xfId="0" applyNumberFormat="1" applyFont="1" applyFill="1" applyAlignment="1">
      <alignment horizontal="right"/>
    </xf>
    <xf numFmtId="2" fontId="4" fillId="7" borderId="0" xfId="0" applyNumberFormat="1" applyFont="1" applyFill="1" applyAlignment="1">
      <alignment horizontal="right"/>
    </xf>
    <xf numFmtId="164" fontId="4" fillId="7" borderId="0" xfId="0" applyNumberFormat="1" applyFont="1" applyFill="1" applyAlignment="1">
      <alignment horizontal="right"/>
    </xf>
    <xf numFmtId="0" fontId="4" fillId="7" borderId="0" xfId="0" applyFont="1" applyFill="1" applyAlignment="1">
      <alignment horizontal="left"/>
    </xf>
    <xf numFmtId="49" fontId="4" fillId="7" borderId="0" xfId="0" applyNumberFormat="1" applyFont="1" applyFill="1" applyAlignment="1">
      <alignment horizontal="left"/>
    </xf>
    <xf numFmtId="0" fontId="4" fillId="7" borderId="0" xfId="0" applyFont="1" applyFill="1"/>
    <xf numFmtId="49" fontId="3" fillId="7" borderId="1" xfId="0" applyNumberFormat="1" applyFont="1" applyFill="1" applyBorder="1" applyAlignment="1">
      <alignment horizontal="left"/>
    </xf>
    <xf numFmtId="2" fontId="4" fillId="8" borderId="2"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2"/>
  <sheetViews>
    <sheetView tabSelected="1" topLeftCell="B1" workbookViewId="0">
      <selection activeCell="B35" sqref="B35:B44"/>
    </sheetView>
  </sheetViews>
  <sheetFormatPr defaultRowHeight="14.5" x14ac:dyDescent="0.35"/>
  <cols>
    <col min="1" max="1" width="6.81640625" customWidth="1"/>
    <col min="2" max="2" width="14.1796875" customWidth="1"/>
    <col min="3" max="3" width="24" customWidth="1"/>
    <col min="4" max="4" width="16.54296875" customWidth="1"/>
    <col min="5" max="5" width="8.1796875" customWidth="1"/>
    <col min="6" max="6" width="7.26953125" customWidth="1"/>
    <col min="7" max="7" width="0" hidden="1" customWidth="1"/>
  </cols>
  <sheetData>
    <row r="1" spans="1:28" s="11" customFormat="1" x14ac:dyDescent="0.35">
      <c r="A1" s="29" t="s">
        <v>34</v>
      </c>
      <c r="B1" s="29" t="s">
        <v>0</v>
      </c>
      <c r="C1" s="29" t="s">
        <v>1</v>
      </c>
      <c r="D1" s="29" t="s">
        <v>51</v>
      </c>
      <c r="E1" s="2" t="s">
        <v>2</v>
      </c>
      <c r="F1" s="3" t="s">
        <v>3</v>
      </c>
      <c r="G1" s="1" t="s">
        <v>4</v>
      </c>
      <c r="H1" s="4" t="s">
        <v>5</v>
      </c>
      <c r="I1" s="4" t="s">
        <v>6</v>
      </c>
      <c r="J1" s="5" t="s">
        <v>7</v>
      </c>
      <c r="K1" s="6" t="s">
        <v>8</v>
      </c>
      <c r="L1" s="6" t="s">
        <v>9</v>
      </c>
      <c r="M1" s="7" t="s">
        <v>7</v>
      </c>
      <c r="N1" s="8" t="s">
        <v>10</v>
      </c>
      <c r="O1" s="4" t="s">
        <v>11</v>
      </c>
      <c r="P1" s="4" t="s">
        <v>6</v>
      </c>
      <c r="Q1" s="5" t="s">
        <v>7</v>
      </c>
      <c r="R1" s="6" t="s">
        <v>12</v>
      </c>
      <c r="S1" s="6" t="s">
        <v>9</v>
      </c>
      <c r="T1" s="7" t="s">
        <v>7</v>
      </c>
      <c r="U1" s="8" t="s">
        <v>10</v>
      </c>
      <c r="V1" s="9" t="s">
        <v>13</v>
      </c>
      <c r="W1" s="9" t="s">
        <v>9</v>
      </c>
      <c r="X1" s="10" t="s">
        <v>7</v>
      </c>
      <c r="Y1" s="1" t="s">
        <v>14</v>
      </c>
      <c r="Z1" s="1" t="s">
        <v>15</v>
      </c>
      <c r="AA1" s="1" t="s">
        <v>16</v>
      </c>
      <c r="AB1" s="1" t="s">
        <v>17</v>
      </c>
    </row>
    <row r="2" spans="1:28" s="24" customFormat="1" x14ac:dyDescent="0.35">
      <c r="A2" s="30">
        <v>57</v>
      </c>
      <c r="B2" s="30" t="s">
        <v>35</v>
      </c>
      <c r="C2" s="31" t="s">
        <v>18</v>
      </c>
      <c r="D2" s="32" t="s">
        <v>59</v>
      </c>
      <c r="E2" s="14" t="s">
        <v>19</v>
      </c>
      <c r="F2" s="15">
        <v>33933</v>
      </c>
      <c r="G2" s="16">
        <v>0</v>
      </c>
      <c r="H2" s="17">
        <v>34300</v>
      </c>
      <c r="I2" s="33">
        <f t="shared" ref="I2:I19" si="0">H2-F2</f>
        <v>367</v>
      </c>
      <c r="J2" s="18">
        <f t="shared" ref="J2:J19" si="1">I2/F2*100</f>
        <v>1.0815430406978457</v>
      </c>
      <c r="K2" s="19">
        <v>34900</v>
      </c>
      <c r="L2" s="19">
        <f t="shared" ref="L2:L18" si="2">K2-F2</f>
        <v>967</v>
      </c>
      <c r="M2" s="20">
        <f t="shared" ref="M2:M19" si="3">L2/F2*100</f>
        <v>2.8497332979695282</v>
      </c>
      <c r="N2" s="21">
        <f t="shared" ref="N2:N19" si="4">K2-H2</f>
        <v>600</v>
      </c>
      <c r="O2" s="34">
        <v>34300</v>
      </c>
      <c r="P2" s="34">
        <f t="shared" ref="P2:P18" si="5">O2-F2</f>
        <v>367</v>
      </c>
      <c r="Q2" s="35">
        <f t="shared" ref="Q2:Q19" si="6">P2/F2*100</f>
        <v>1.0815430406978457</v>
      </c>
      <c r="R2" s="19">
        <v>0</v>
      </c>
      <c r="S2" s="19">
        <f t="shared" ref="S2:S18" si="7">R2-F2</f>
        <v>-33933</v>
      </c>
      <c r="T2" s="20">
        <f t="shared" ref="T2:T18" si="8">S2/F2*100</f>
        <v>-100</v>
      </c>
      <c r="U2" s="21">
        <f t="shared" ref="U2:U18" si="9">R2-N2</f>
        <v>-600</v>
      </c>
      <c r="V2" s="22">
        <v>0</v>
      </c>
      <c r="W2" s="22">
        <f t="shared" ref="W2:W18" si="10">V2-F2</f>
        <v>-33933</v>
      </c>
      <c r="X2" s="23">
        <f t="shared" ref="X2:X18" si="11">W2/F2*100</f>
        <v>-100</v>
      </c>
      <c r="Y2" s="14"/>
      <c r="Z2" s="12" t="s">
        <v>20</v>
      </c>
      <c r="AA2" s="13" t="s">
        <v>21</v>
      </c>
      <c r="AB2" s="12" t="s">
        <v>22</v>
      </c>
    </row>
    <row r="3" spans="1:28" s="24" customFormat="1" x14ac:dyDescent="0.35">
      <c r="A3" s="30">
        <v>66</v>
      </c>
      <c r="B3" s="30" t="s">
        <v>36</v>
      </c>
      <c r="C3" s="31" t="s">
        <v>23</v>
      </c>
      <c r="D3" s="31"/>
      <c r="E3" s="14" t="s">
        <v>19</v>
      </c>
      <c r="F3" s="15">
        <v>33525</v>
      </c>
      <c r="G3" s="16">
        <v>0</v>
      </c>
      <c r="H3" s="17">
        <v>34100</v>
      </c>
      <c r="I3" s="17">
        <f t="shared" si="0"/>
        <v>575</v>
      </c>
      <c r="J3" s="18">
        <f t="shared" si="1"/>
        <v>1.7151379567486951</v>
      </c>
      <c r="K3" s="19">
        <v>34500</v>
      </c>
      <c r="L3" s="19">
        <f t="shared" si="2"/>
        <v>975</v>
      </c>
      <c r="M3" s="20">
        <f t="shared" si="3"/>
        <v>2.9082774049217002</v>
      </c>
      <c r="N3" s="21">
        <f t="shared" si="4"/>
        <v>400</v>
      </c>
      <c r="O3" s="36">
        <v>34500</v>
      </c>
      <c r="P3" s="36">
        <f t="shared" si="5"/>
        <v>975</v>
      </c>
      <c r="Q3" s="37">
        <f t="shared" si="6"/>
        <v>2.9082774049217002</v>
      </c>
      <c r="R3" s="19">
        <v>0</v>
      </c>
      <c r="S3" s="19">
        <f t="shared" si="7"/>
        <v>-33525</v>
      </c>
      <c r="T3" s="20">
        <f t="shared" si="8"/>
        <v>-100</v>
      </c>
      <c r="U3" s="21">
        <f t="shared" si="9"/>
        <v>-400</v>
      </c>
      <c r="V3" s="22">
        <v>0</v>
      </c>
      <c r="W3" s="22">
        <f t="shared" si="10"/>
        <v>-33525</v>
      </c>
      <c r="X3" s="23">
        <f t="shared" si="11"/>
        <v>-100</v>
      </c>
      <c r="Y3" s="14"/>
      <c r="Z3" s="12" t="s">
        <v>20</v>
      </c>
      <c r="AA3" s="13" t="s">
        <v>21</v>
      </c>
      <c r="AB3" s="12" t="s">
        <v>22</v>
      </c>
    </row>
    <row r="4" spans="1:28" s="28" customFormat="1" x14ac:dyDescent="0.35">
      <c r="A4" s="39">
        <v>68</v>
      </c>
      <c r="B4" s="39" t="s">
        <v>65</v>
      </c>
      <c r="C4" s="40" t="s">
        <v>23</v>
      </c>
      <c r="D4" s="41" t="s">
        <v>58</v>
      </c>
      <c r="E4" s="42" t="s">
        <v>19</v>
      </c>
      <c r="F4" s="43">
        <v>32812</v>
      </c>
      <c r="G4" s="44">
        <v>0</v>
      </c>
      <c r="H4" s="33">
        <v>33300</v>
      </c>
      <c r="I4" s="33">
        <f t="shared" si="0"/>
        <v>488</v>
      </c>
      <c r="J4" s="45">
        <f t="shared" si="1"/>
        <v>1.4872607582591735</v>
      </c>
      <c r="K4" s="27">
        <v>33900</v>
      </c>
      <c r="L4" s="27">
        <f t="shared" si="2"/>
        <v>1088</v>
      </c>
      <c r="M4" s="46">
        <f t="shared" si="3"/>
        <v>3.3158600512007799</v>
      </c>
      <c r="N4" s="47">
        <f t="shared" si="4"/>
        <v>600</v>
      </c>
      <c r="O4" s="33">
        <v>33400</v>
      </c>
      <c r="P4" s="33">
        <f t="shared" si="5"/>
        <v>588</v>
      </c>
      <c r="Q4" s="45">
        <f t="shared" si="6"/>
        <v>1.7920273070827748</v>
      </c>
      <c r="R4" s="27">
        <v>0</v>
      </c>
      <c r="S4" s="27">
        <f t="shared" si="7"/>
        <v>-32812</v>
      </c>
      <c r="T4" s="46">
        <f t="shared" si="8"/>
        <v>-100</v>
      </c>
      <c r="U4" s="47">
        <f t="shared" si="9"/>
        <v>-600</v>
      </c>
      <c r="V4" s="48">
        <v>0</v>
      </c>
      <c r="W4" s="48">
        <f t="shared" si="10"/>
        <v>-32812</v>
      </c>
      <c r="X4" s="49">
        <f t="shared" si="11"/>
        <v>-100</v>
      </c>
      <c r="Y4" s="42"/>
      <c r="Z4" s="50" t="s">
        <v>20</v>
      </c>
      <c r="AA4" s="51" t="s">
        <v>21</v>
      </c>
      <c r="AB4" s="50" t="s">
        <v>22</v>
      </c>
    </row>
    <row r="5" spans="1:28" s="24" customFormat="1" x14ac:dyDescent="0.35">
      <c r="A5" s="30">
        <v>59</v>
      </c>
      <c r="B5" s="30" t="s">
        <v>37</v>
      </c>
      <c r="C5" s="31" t="s">
        <v>24</v>
      </c>
      <c r="D5" s="31"/>
      <c r="E5" s="14" t="s">
        <v>25</v>
      </c>
      <c r="F5" s="15">
        <v>33627</v>
      </c>
      <c r="G5" s="16">
        <v>0</v>
      </c>
      <c r="H5" s="17">
        <v>34100</v>
      </c>
      <c r="I5" s="17">
        <f t="shared" si="0"/>
        <v>473</v>
      </c>
      <c r="J5" s="18">
        <f t="shared" si="1"/>
        <v>1.4066077854105332</v>
      </c>
      <c r="K5" s="19">
        <v>34500</v>
      </c>
      <c r="L5" s="19">
        <f t="shared" si="2"/>
        <v>873</v>
      </c>
      <c r="M5" s="20">
        <f t="shared" si="3"/>
        <v>2.5961281113391026</v>
      </c>
      <c r="N5" s="21">
        <f t="shared" si="4"/>
        <v>400</v>
      </c>
      <c r="O5" s="17">
        <v>34200</v>
      </c>
      <c r="P5" s="17">
        <f t="shared" si="5"/>
        <v>573</v>
      </c>
      <c r="Q5" s="18">
        <f t="shared" si="6"/>
        <v>1.7039878668926756</v>
      </c>
      <c r="R5" s="19">
        <v>0</v>
      </c>
      <c r="S5" s="19">
        <f t="shared" si="7"/>
        <v>-33627</v>
      </c>
      <c r="T5" s="20">
        <f t="shared" si="8"/>
        <v>-100</v>
      </c>
      <c r="U5" s="21">
        <f t="shared" si="9"/>
        <v>-400</v>
      </c>
      <c r="V5" s="22">
        <v>0</v>
      </c>
      <c r="W5" s="22">
        <f t="shared" si="10"/>
        <v>-33627</v>
      </c>
      <c r="X5" s="23">
        <f t="shared" si="11"/>
        <v>-100</v>
      </c>
      <c r="Y5" s="14"/>
      <c r="Z5" s="12" t="s">
        <v>20</v>
      </c>
      <c r="AA5" s="13" t="s">
        <v>21</v>
      </c>
      <c r="AB5" s="12" t="s">
        <v>22</v>
      </c>
    </row>
    <row r="6" spans="1:28" s="24" customFormat="1" x14ac:dyDescent="0.35">
      <c r="A6" s="30">
        <v>78</v>
      </c>
      <c r="B6" s="30" t="s">
        <v>38</v>
      </c>
      <c r="C6" s="31" t="s">
        <v>24</v>
      </c>
      <c r="D6" s="31"/>
      <c r="E6" s="14" t="s">
        <v>19</v>
      </c>
      <c r="F6" s="15">
        <v>32608</v>
      </c>
      <c r="G6" s="16">
        <v>0</v>
      </c>
      <c r="H6" s="17">
        <v>33100</v>
      </c>
      <c r="I6" s="17">
        <f t="shared" si="0"/>
        <v>492</v>
      </c>
      <c r="J6" s="18">
        <f t="shared" si="1"/>
        <v>1.5088321884200195</v>
      </c>
      <c r="K6" s="19">
        <v>33500</v>
      </c>
      <c r="L6" s="19">
        <f t="shared" si="2"/>
        <v>892</v>
      </c>
      <c r="M6" s="20">
        <f t="shared" si="3"/>
        <v>2.7355250245338567</v>
      </c>
      <c r="N6" s="21">
        <f t="shared" si="4"/>
        <v>400</v>
      </c>
      <c r="O6" s="17">
        <v>33200</v>
      </c>
      <c r="P6" s="17">
        <f t="shared" si="5"/>
        <v>592</v>
      </c>
      <c r="Q6" s="18">
        <f t="shared" si="6"/>
        <v>1.8155053974484789</v>
      </c>
      <c r="R6" s="19">
        <v>0</v>
      </c>
      <c r="S6" s="19">
        <f t="shared" si="7"/>
        <v>-32608</v>
      </c>
      <c r="T6" s="20">
        <f t="shared" si="8"/>
        <v>-100</v>
      </c>
      <c r="U6" s="21">
        <f t="shared" si="9"/>
        <v>-400</v>
      </c>
      <c r="V6" s="22">
        <v>0</v>
      </c>
      <c r="W6" s="22">
        <f t="shared" si="10"/>
        <v>-32608</v>
      </c>
      <c r="X6" s="23">
        <f t="shared" si="11"/>
        <v>-100</v>
      </c>
      <c r="Y6" s="14"/>
      <c r="Z6" s="12" t="s">
        <v>20</v>
      </c>
      <c r="AA6" s="13" t="s">
        <v>21</v>
      </c>
      <c r="AB6" s="12" t="s">
        <v>22</v>
      </c>
    </row>
    <row r="7" spans="1:28" s="28" customFormat="1" x14ac:dyDescent="0.35">
      <c r="A7" s="39">
        <v>91</v>
      </c>
      <c r="B7" s="39" t="s">
        <v>66</v>
      </c>
      <c r="C7" s="40" t="s">
        <v>24</v>
      </c>
      <c r="D7" s="41" t="s">
        <v>53</v>
      </c>
      <c r="E7" s="42" t="s">
        <v>19</v>
      </c>
      <c r="F7" s="43">
        <v>30570</v>
      </c>
      <c r="G7" s="44">
        <v>0</v>
      </c>
      <c r="H7" s="33">
        <v>31100</v>
      </c>
      <c r="I7" s="33">
        <f t="shared" si="0"/>
        <v>530</v>
      </c>
      <c r="J7" s="45">
        <f t="shared" si="1"/>
        <v>1.7337258750408897</v>
      </c>
      <c r="K7" s="27">
        <v>32000</v>
      </c>
      <c r="L7" s="27">
        <f t="shared" si="2"/>
        <v>1430</v>
      </c>
      <c r="M7" s="46">
        <f t="shared" si="3"/>
        <v>4.6777886817140981</v>
      </c>
      <c r="N7" s="47">
        <f t="shared" si="4"/>
        <v>900</v>
      </c>
      <c r="O7" s="33">
        <v>31200</v>
      </c>
      <c r="P7" s="33">
        <f t="shared" si="5"/>
        <v>630</v>
      </c>
      <c r="Q7" s="45">
        <f t="shared" si="6"/>
        <v>2.0608439646712462</v>
      </c>
      <c r="R7" s="27">
        <v>0</v>
      </c>
      <c r="S7" s="27">
        <f t="shared" si="7"/>
        <v>-30570</v>
      </c>
      <c r="T7" s="46">
        <f t="shared" si="8"/>
        <v>-100</v>
      </c>
      <c r="U7" s="47">
        <f t="shared" si="9"/>
        <v>-900</v>
      </c>
      <c r="V7" s="48">
        <v>0</v>
      </c>
      <c r="W7" s="48">
        <f t="shared" si="10"/>
        <v>-30570</v>
      </c>
      <c r="X7" s="49">
        <f t="shared" si="11"/>
        <v>-100</v>
      </c>
      <c r="Y7" s="42"/>
      <c r="Z7" s="50" t="s">
        <v>20</v>
      </c>
      <c r="AA7" s="51" t="s">
        <v>21</v>
      </c>
      <c r="AB7" s="50" t="s">
        <v>26</v>
      </c>
    </row>
    <row r="8" spans="1:28" s="24" customFormat="1" x14ac:dyDescent="0.35">
      <c r="A8" s="30">
        <v>55</v>
      </c>
      <c r="B8" s="30" t="s">
        <v>39</v>
      </c>
      <c r="C8" s="31" t="s">
        <v>27</v>
      </c>
      <c r="D8" s="31"/>
      <c r="E8" s="14" t="s">
        <v>19</v>
      </c>
      <c r="F8" s="15">
        <v>32506</v>
      </c>
      <c r="G8" s="16">
        <v>0</v>
      </c>
      <c r="H8" s="17">
        <v>33000</v>
      </c>
      <c r="I8" s="17">
        <f t="shared" si="0"/>
        <v>494</v>
      </c>
      <c r="J8" s="18">
        <f t="shared" si="1"/>
        <v>1.5197194364117392</v>
      </c>
      <c r="K8" s="19">
        <v>33200</v>
      </c>
      <c r="L8" s="19">
        <f t="shared" si="2"/>
        <v>694</v>
      </c>
      <c r="M8" s="20">
        <f t="shared" si="3"/>
        <v>2.1349904632990833</v>
      </c>
      <c r="N8" s="21">
        <f t="shared" si="4"/>
        <v>200</v>
      </c>
      <c r="O8" s="17">
        <v>33100</v>
      </c>
      <c r="P8" s="17">
        <f t="shared" si="5"/>
        <v>594</v>
      </c>
      <c r="Q8" s="18">
        <f t="shared" si="6"/>
        <v>1.8273549498554114</v>
      </c>
      <c r="R8" s="19">
        <v>0</v>
      </c>
      <c r="S8" s="19">
        <f t="shared" si="7"/>
        <v>-32506</v>
      </c>
      <c r="T8" s="20">
        <f t="shared" si="8"/>
        <v>-100</v>
      </c>
      <c r="U8" s="21">
        <f t="shared" si="9"/>
        <v>-200</v>
      </c>
      <c r="V8" s="22">
        <v>0</v>
      </c>
      <c r="W8" s="22">
        <f t="shared" si="10"/>
        <v>-32506</v>
      </c>
      <c r="X8" s="23">
        <f t="shared" si="11"/>
        <v>-100</v>
      </c>
      <c r="Y8" s="14"/>
      <c r="Z8" s="12" t="s">
        <v>20</v>
      </c>
      <c r="AA8" s="13" t="s">
        <v>21</v>
      </c>
      <c r="AB8" s="12" t="s">
        <v>22</v>
      </c>
    </row>
    <row r="9" spans="1:28" s="24" customFormat="1" x14ac:dyDescent="0.35">
      <c r="A9" s="30">
        <v>59</v>
      </c>
      <c r="B9" s="30" t="s">
        <v>40</v>
      </c>
      <c r="C9" s="31" t="s">
        <v>27</v>
      </c>
      <c r="D9" s="31"/>
      <c r="E9" s="14" t="s">
        <v>19</v>
      </c>
      <c r="F9" s="15">
        <v>31997</v>
      </c>
      <c r="G9" s="16">
        <v>0</v>
      </c>
      <c r="H9" s="17">
        <v>32500</v>
      </c>
      <c r="I9" s="17">
        <f t="shared" si="0"/>
        <v>503</v>
      </c>
      <c r="J9" s="18">
        <f t="shared" si="1"/>
        <v>1.572022377097853</v>
      </c>
      <c r="K9" s="19">
        <v>32700</v>
      </c>
      <c r="L9" s="19">
        <f t="shared" si="2"/>
        <v>703</v>
      </c>
      <c r="M9" s="20">
        <f t="shared" si="3"/>
        <v>2.1970809763415322</v>
      </c>
      <c r="N9" s="21">
        <f t="shared" si="4"/>
        <v>200</v>
      </c>
      <c r="O9" s="17">
        <v>32700</v>
      </c>
      <c r="P9" s="17">
        <f t="shared" si="5"/>
        <v>703</v>
      </c>
      <c r="Q9" s="18">
        <f t="shared" si="6"/>
        <v>2.1970809763415322</v>
      </c>
      <c r="R9" s="19">
        <v>0</v>
      </c>
      <c r="S9" s="19">
        <f t="shared" si="7"/>
        <v>-31997</v>
      </c>
      <c r="T9" s="20">
        <f t="shared" si="8"/>
        <v>-100</v>
      </c>
      <c r="U9" s="21">
        <f t="shared" si="9"/>
        <v>-200</v>
      </c>
      <c r="V9" s="22">
        <v>0</v>
      </c>
      <c r="W9" s="22">
        <f t="shared" si="10"/>
        <v>-31997</v>
      </c>
      <c r="X9" s="23">
        <f t="shared" si="11"/>
        <v>-100</v>
      </c>
      <c r="Y9" s="14"/>
      <c r="Z9" s="12" t="s">
        <v>20</v>
      </c>
      <c r="AA9" s="13" t="s">
        <v>21</v>
      </c>
      <c r="AB9" s="12" t="s">
        <v>22</v>
      </c>
    </row>
    <row r="10" spans="1:28" s="24" customFormat="1" x14ac:dyDescent="0.35">
      <c r="A10" s="30">
        <v>66</v>
      </c>
      <c r="B10" s="30" t="s">
        <v>41</v>
      </c>
      <c r="C10" s="31" t="s">
        <v>27</v>
      </c>
      <c r="D10" s="32" t="s">
        <v>52</v>
      </c>
      <c r="E10" s="14" t="s">
        <v>19</v>
      </c>
      <c r="F10" s="15">
        <v>31997</v>
      </c>
      <c r="G10" s="16">
        <v>0</v>
      </c>
      <c r="H10" s="33">
        <v>32300</v>
      </c>
      <c r="I10" s="17">
        <f t="shared" si="0"/>
        <v>303</v>
      </c>
      <c r="J10" s="18">
        <f t="shared" si="1"/>
        <v>0.94696377785417374</v>
      </c>
      <c r="K10" s="19">
        <v>32700</v>
      </c>
      <c r="L10" s="19">
        <f t="shared" si="2"/>
        <v>703</v>
      </c>
      <c r="M10" s="20">
        <f t="shared" si="3"/>
        <v>2.1970809763415322</v>
      </c>
      <c r="N10" s="21">
        <f t="shared" si="4"/>
        <v>400</v>
      </c>
      <c r="O10" s="17">
        <v>32600</v>
      </c>
      <c r="P10" s="17">
        <f t="shared" si="5"/>
        <v>603</v>
      </c>
      <c r="Q10" s="18">
        <f t="shared" si="6"/>
        <v>1.8845516767196924</v>
      </c>
      <c r="R10" s="19">
        <v>0</v>
      </c>
      <c r="S10" s="19">
        <f t="shared" si="7"/>
        <v>-31997</v>
      </c>
      <c r="T10" s="20">
        <f t="shared" si="8"/>
        <v>-100</v>
      </c>
      <c r="U10" s="21">
        <f t="shared" si="9"/>
        <v>-400</v>
      </c>
      <c r="V10" s="22">
        <v>0</v>
      </c>
      <c r="W10" s="22">
        <f t="shared" si="10"/>
        <v>-31997</v>
      </c>
      <c r="X10" s="23">
        <f t="shared" si="11"/>
        <v>-100</v>
      </c>
      <c r="Y10" s="14"/>
      <c r="Z10" s="12" t="s">
        <v>20</v>
      </c>
      <c r="AA10" s="13" t="s">
        <v>21</v>
      </c>
      <c r="AB10" s="12" t="s">
        <v>22</v>
      </c>
    </row>
    <row r="11" spans="1:28" s="24" customFormat="1" x14ac:dyDescent="0.35">
      <c r="A11" s="30">
        <v>89</v>
      </c>
      <c r="B11" s="30" t="s">
        <v>47</v>
      </c>
      <c r="C11" s="31" t="s">
        <v>48</v>
      </c>
      <c r="D11" s="31"/>
      <c r="E11" s="14" t="s">
        <v>19</v>
      </c>
      <c r="F11" s="15">
        <v>45855</v>
      </c>
      <c r="G11" s="16">
        <v>0</v>
      </c>
      <c r="H11" s="17">
        <v>46700</v>
      </c>
      <c r="I11" s="17">
        <f t="shared" si="0"/>
        <v>845</v>
      </c>
      <c r="J11" s="18">
        <f t="shared" si="1"/>
        <v>1.8427652382510085</v>
      </c>
      <c r="K11" s="19">
        <v>46900</v>
      </c>
      <c r="L11" s="19">
        <f t="shared" si="2"/>
        <v>1045</v>
      </c>
      <c r="M11" s="20">
        <f t="shared" si="3"/>
        <v>2.2789226910914842</v>
      </c>
      <c r="N11" s="21">
        <f t="shared" si="4"/>
        <v>200</v>
      </c>
      <c r="O11" s="17">
        <v>46800</v>
      </c>
      <c r="P11" s="17">
        <f t="shared" si="5"/>
        <v>945</v>
      </c>
      <c r="Q11" s="18">
        <f t="shared" si="6"/>
        <v>2.0608439646712462</v>
      </c>
      <c r="R11" s="19">
        <v>0</v>
      </c>
      <c r="S11" s="19">
        <f t="shared" si="7"/>
        <v>-45855</v>
      </c>
      <c r="T11" s="20">
        <f t="shared" si="8"/>
        <v>-100</v>
      </c>
      <c r="U11" s="21">
        <f t="shared" si="9"/>
        <v>-200</v>
      </c>
      <c r="V11" s="22">
        <v>0</v>
      </c>
      <c r="W11" s="22">
        <f t="shared" si="10"/>
        <v>-45855</v>
      </c>
      <c r="X11" s="23">
        <f t="shared" si="11"/>
        <v>-100</v>
      </c>
      <c r="Y11" s="14"/>
      <c r="Z11" s="12" t="s">
        <v>20</v>
      </c>
      <c r="AA11" s="13" t="s">
        <v>21</v>
      </c>
      <c r="AB11" s="12" t="s">
        <v>22</v>
      </c>
    </row>
    <row r="12" spans="1:28" s="24" customFormat="1" x14ac:dyDescent="0.35">
      <c r="A12" s="30">
        <v>61</v>
      </c>
      <c r="B12" s="30" t="s">
        <v>42</v>
      </c>
      <c r="C12" s="31" t="s">
        <v>28</v>
      </c>
      <c r="D12" s="31"/>
      <c r="E12" s="14" t="s">
        <v>19</v>
      </c>
      <c r="F12" s="15">
        <v>35767</v>
      </c>
      <c r="G12" s="16">
        <v>0</v>
      </c>
      <c r="H12" s="17">
        <v>36300</v>
      </c>
      <c r="I12" s="17">
        <f t="shared" si="0"/>
        <v>533</v>
      </c>
      <c r="J12" s="18">
        <f t="shared" si="1"/>
        <v>1.4902004641149662</v>
      </c>
      <c r="K12" s="19">
        <v>36500</v>
      </c>
      <c r="L12" s="19">
        <f t="shared" si="2"/>
        <v>733</v>
      </c>
      <c r="M12" s="20">
        <f t="shared" si="3"/>
        <v>2.0493751223194563</v>
      </c>
      <c r="N12" s="21">
        <f t="shared" si="4"/>
        <v>200</v>
      </c>
      <c r="O12" s="17">
        <v>36400</v>
      </c>
      <c r="P12" s="17">
        <f t="shared" si="5"/>
        <v>633</v>
      </c>
      <c r="Q12" s="18">
        <f t="shared" si="6"/>
        <v>1.7697877932172115</v>
      </c>
      <c r="R12" s="19">
        <v>0</v>
      </c>
      <c r="S12" s="19">
        <f t="shared" si="7"/>
        <v>-35767</v>
      </c>
      <c r="T12" s="20">
        <f t="shared" si="8"/>
        <v>-100</v>
      </c>
      <c r="U12" s="21">
        <f t="shared" si="9"/>
        <v>-200</v>
      </c>
      <c r="V12" s="22">
        <v>0</v>
      </c>
      <c r="W12" s="22">
        <f t="shared" si="10"/>
        <v>-35767</v>
      </c>
      <c r="X12" s="23">
        <f t="shared" si="11"/>
        <v>-100</v>
      </c>
      <c r="Y12" s="14"/>
      <c r="Z12" s="12" t="s">
        <v>20</v>
      </c>
      <c r="AA12" s="13" t="s">
        <v>21</v>
      </c>
      <c r="AB12" s="12" t="s">
        <v>22</v>
      </c>
    </row>
    <row r="13" spans="1:28" s="24" customFormat="1" x14ac:dyDescent="0.35">
      <c r="A13" s="30">
        <v>63</v>
      </c>
      <c r="B13" s="30" t="s">
        <v>43</v>
      </c>
      <c r="C13" s="31" t="s">
        <v>28</v>
      </c>
      <c r="D13" s="31"/>
      <c r="E13" s="14" t="s">
        <v>19</v>
      </c>
      <c r="F13" s="15">
        <v>35767</v>
      </c>
      <c r="G13" s="16">
        <v>0</v>
      </c>
      <c r="H13" s="17">
        <v>36300</v>
      </c>
      <c r="I13" s="17">
        <f t="shared" si="0"/>
        <v>533</v>
      </c>
      <c r="J13" s="18">
        <f t="shared" si="1"/>
        <v>1.4902004641149662</v>
      </c>
      <c r="K13" s="19">
        <v>36500</v>
      </c>
      <c r="L13" s="19">
        <f t="shared" si="2"/>
        <v>733</v>
      </c>
      <c r="M13" s="20">
        <f t="shared" si="3"/>
        <v>2.0493751223194563</v>
      </c>
      <c r="N13" s="21">
        <f t="shared" si="4"/>
        <v>200</v>
      </c>
      <c r="O13" s="17">
        <v>36400</v>
      </c>
      <c r="P13" s="17">
        <f t="shared" si="5"/>
        <v>633</v>
      </c>
      <c r="Q13" s="18">
        <f t="shared" si="6"/>
        <v>1.7697877932172115</v>
      </c>
      <c r="R13" s="19">
        <v>0</v>
      </c>
      <c r="S13" s="19">
        <f t="shared" si="7"/>
        <v>-35767</v>
      </c>
      <c r="T13" s="20">
        <f t="shared" si="8"/>
        <v>-100</v>
      </c>
      <c r="U13" s="21">
        <f t="shared" si="9"/>
        <v>-200</v>
      </c>
      <c r="V13" s="22">
        <v>0</v>
      </c>
      <c r="W13" s="22">
        <f t="shared" si="10"/>
        <v>-35767</v>
      </c>
      <c r="X13" s="23">
        <f t="shared" si="11"/>
        <v>-100</v>
      </c>
      <c r="Y13" s="14"/>
      <c r="Z13" s="12" t="s">
        <v>20</v>
      </c>
      <c r="AA13" s="13" t="s">
        <v>21</v>
      </c>
      <c r="AB13" s="12" t="s">
        <v>22</v>
      </c>
    </row>
    <row r="14" spans="1:28" s="24" customFormat="1" x14ac:dyDescent="0.35">
      <c r="A14" s="30">
        <v>68</v>
      </c>
      <c r="B14" s="30" t="s">
        <v>44</v>
      </c>
      <c r="C14" s="31" t="s">
        <v>29</v>
      </c>
      <c r="D14" s="32" t="s">
        <v>50</v>
      </c>
      <c r="E14" s="14" t="s">
        <v>19</v>
      </c>
      <c r="F14" s="15">
        <v>35461</v>
      </c>
      <c r="G14" s="16">
        <v>0</v>
      </c>
      <c r="H14" s="17">
        <v>35461</v>
      </c>
      <c r="I14" s="33">
        <f t="shared" si="0"/>
        <v>0</v>
      </c>
      <c r="J14" s="18">
        <f t="shared" si="1"/>
        <v>0</v>
      </c>
      <c r="K14" s="27">
        <v>36500</v>
      </c>
      <c r="L14" s="19">
        <f t="shared" si="2"/>
        <v>1039</v>
      </c>
      <c r="M14" s="20">
        <f t="shared" si="3"/>
        <v>2.9299794140041175</v>
      </c>
      <c r="N14" s="21">
        <f t="shared" si="4"/>
        <v>1039</v>
      </c>
      <c r="O14" s="17">
        <v>35500</v>
      </c>
      <c r="P14" s="17">
        <f t="shared" si="5"/>
        <v>39</v>
      </c>
      <c r="Q14" s="18">
        <f t="shared" si="6"/>
        <v>0.10997997800400439</v>
      </c>
      <c r="R14" s="19">
        <v>0</v>
      </c>
      <c r="S14" s="19">
        <f t="shared" si="7"/>
        <v>-35461</v>
      </c>
      <c r="T14" s="20">
        <f t="shared" si="8"/>
        <v>-100</v>
      </c>
      <c r="U14" s="21">
        <f t="shared" si="9"/>
        <v>-1039</v>
      </c>
      <c r="V14" s="22">
        <v>0</v>
      </c>
      <c r="W14" s="22">
        <f t="shared" si="10"/>
        <v>-35461</v>
      </c>
      <c r="X14" s="23">
        <f t="shared" si="11"/>
        <v>-100</v>
      </c>
      <c r="Y14" s="14"/>
      <c r="Z14" s="12" t="s">
        <v>20</v>
      </c>
      <c r="AA14" s="13" t="s">
        <v>21</v>
      </c>
      <c r="AB14" s="12" t="s">
        <v>22</v>
      </c>
    </row>
    <row r="15" spans="1:28" s="28" customFormat="1" x14ac:dyDescent="0.35">
      <c r="A15" s="39">
        <v>66</v>
      </c>
      <c r="B15" s="39" t="s">
        <v>67</v>
      </c>
      <c r="C15" s="40" t="s">
        <v>29</v>
      </c>
      <c r="D15" s="41" t="s">
        <v>54</v>
      </c>
      <c r="E15" s="42" t="s">
        <v>19</v>
      </c>
      <c r="F15" s="43">
        <v>33016</v>
      </c>
      <c r="G15" s="44">
        <v>0</v>
      </c>
      <c r="H15" s="33">
        <v>33300</v>
      </c>
      <c r="I15" s="33">
        <f t="shared" si="0"/>
        <v>284</v>
      </c>
      <c r="J15" s="45">
        <f t="shared" si="1"/>
        <v>0.86018899927307968</v>
      </c>
      <c r="K15" s="27">
        <v>33700</v>
      </c>
      <c r="L15" s="27">
        <f t="shared" si="2"/>
        <v>684</v>
      </c>
      <c r="M15" s="46">
        <f t="shared" si="3"/>
        <v>2.0717228010661497</v>
      </c>
      <c r="N15" s="47">
        <f t="shared" si="4"/>
        <v>400</v>
      </c>
      <c r="O15" s="33">
        <v>33400</v>
      </c>
      <c r="P15" s="33">
        <f t="shared" si="5"/>
        <v>384</v>
      </c>
      <c r="Q15" s="45">
        <f t="shared" si="6"/>
        <v>1.1630724497213472</v>
      </c>
      <c r="R15" s="27">
        <v>0</v>
      </c>
      <c r="S15" s="27">
        <f t="shared" si="7"/>
        <v>-33016</v>
      </c>
      <c r="T15" s="46">
        <f t="shared" si="8"/>
        <v>-100</v>
      </c>
      <c r="U15" s="47">
        <f t="shared" si="9"/>
        <v>-400</v>
      </c>
      <c r="V15" s="48">
        <v>0</v>
      </c>
      <c r="W15" s="48">
        <f t="shared" si="10"/>
        <v>-33016</v>
      </c>
      <c r="X15" s="49">
        <f t="shared" si="11"/>
        <v>-100</v>
      </c>
      <c r="Y15" s="42"/>
      <c r="Z15" s="50" t="s">
        <v>20</v>
      </c>
      <c r="AA15" s="51" t="s">
        <v>21</v>
      </c>
      <c r="AB15" s="50" t="s">
        <v>22</v>
      </c>
    </row>
    <row r="16" spans="1:28" s="24" customFormat="1" x14ac:dyDescent="0.35">
      <c r="A16" s="30">
        <v>86</v>
      </c>
      <c r="B16" s="30" t="s">
        <v>45</v>
      </c>
      <c r="C16" s="31" t="s">
        <v>30</v>
      </c>
      <c r="D16" s="31"/>
      <c r="E16" s="14" t="s">
        <v>19</v>
      </c>
      <c r="F16" s="15">
        <v>36684</v>
      </c>
      <c r="G16" s="16">
        <v>0</v>
      </c>
      <c r="H16" s="17">
        <v>37200</v>
      </c>
      <c r="I16" s="17">
        <f t="shared" si="0"/>
        <v>516</v>
      </c>
      <c r="J16" s="18">
        <f t="shared" si="1"/>
        <v>1.4066077854105332</v>
      </c>
      <c r="K16" s="19">
        <v>37500</v>
      </c>
      <c r="L16" s="19">
        <f t="shared" si="2"/>
        <v>816</v>
      </c>
      <c r="M16" s="20">
        <f t="shared" si="3"/>
        <v>2.2244030094864247</v>
      </c>
      <c r="N16" s="21">
        <f t="shared" si="4"/>
        <v>300</v>
      </c>
      <c r="O16" s="17">
        <v>37400</v>
      </c>
      <c r="P16" s="17">
        <f t="shared" si="5"/>
        <v>716</v>
      </c>
      <c r="Q16" s="18">
        <f t="shared" si="6"/>
        <v>1.9518046014611274</v>
      </c>
      <c r="R16" s="19">
        <v>0</v>
      </c>
      <c r="S16" s="19">
        <f t="shared" si="7"/>
        <v>-36684</v>
      </c>
      <c r="T16" s="20">
        <f t="shared" si="8"/>
        <v>-100</v>
      </c>
      <c r="U16" s="21">
        <f t="shared" si="9"/>
        <v>-300</v>
      </c>
      <c r="V16" s="22">
        <v>0</v>
      </c>
      <c r="W16" s="22">
        <f t="shared" si="10"/>
        <v>-36684</v>
      </c>
      <c r="X16" s="23">
        <f t="shared" si="11"/>
        <v>-100</v>
      </c>
      <c r="Y16" s="14"/>
      <c r="Z16" s="12" t="s">
        <v>20</v>
      </c>
      <c r="AA16" s="13" t="s">
        <v>21</v>
      </c>
      <c r="AB16" s="12" t="s">
        <v>22</v>
      </c>
    </row>
    <row r="17" spans="1:28" s="61" customFormat="1" x14ac:dyDescent="0.35">
      <c r="A17" s="52">
        <v>77</v>
      </c>
      <c r="B17" s="52" t="s">
        <v>46</v>
      </c>
      <c r="C17" s="32" t="s">
        <v>31</v>
      </c>
      <c r="D17" s="62" t="s">
        <v>57</v>
      </c>
      <c r="E17" s="53" t="s">
        <v>32</v>
      </c>
      <c r="F17" s="54">
        <v>23480</v>
      </c>
      <c r="G17" s="54">
        <v>0</v>
      </c>
      <c r="H17" s="56">
        <v>24000</v>
      </c>
      <c r="I17" s="56">
        <f t="shared" si="0"/>
        <v>520</v>
      </c>
      <c r="J17" s="57">
        <f t="shared" si="1"/>
        <v>2.2146507666098807</v>
      </c>
      <c r="K17" s="56">
        <v>25000</v>
      </c>
      <c r="L17" s="56">
        <f t="shared" si="2"/>
        <v>1520</v>
      </c>
      <c r="M17" s="57">
        <f t="shared" si="3"/>
        <v>6.4735945485519588</v>
      </c>
      <c r="N17" s="56">
        <f t="shared" si="4"/>
        <v>1000</v>
      </c>
      <c r="O17" s="56">
        <v>24500</v>
      </c>
      <c r="P17" s="56">
        <f t="shared" si="5"/>
        <v>1020</v>
      </c>
      <c r="Q17" s="57">
        <f t="shared" si="6"/>
        <v>4.34412265758092</v>
      </c>
      <c r="R17" s="56">
        <v>0</v>
      </c>
      <c r="S17" s="56">
        <f t="shared" si="7"/>
        <v>-23480</v>
      </c>
      <c r="T17" s="57">
        <f t="shared" si="8"/>
        <v>-100</v>
      </c>
      <c r="U17" s="56">
        <f t="shared" si="9"/>
        <v>-1000</v>
      </c>
      <c r="V17" s="56">
        <v>0</v>
      </c>
      <c r="W17" s="56">
        <f t="shared" si="10"/>
        <v>-23480</v>
      </c>
      <c r="X17" s="58">
        <f t="shared" si="11"/>
        <v>-100</v>
      </c>
      <c r="Y17" s="53"/>
      <c r="Z17" s="59" t="s">
        <v>20</v>
      </c>
      <c r="AA17" s="60" t="s">
        <v>21</v>
      </c>
      <c r="AB17" s="59" t="s">
        <v>22</v>
      </c>
    </row>
    <row r="18" spans="1:28" s="61" customFormat="1" ht="15" thickBot="1" x14ac:dyDescent="0.4">
      <c r="A18" s="52">
        <v>70</v>
      </c>
      <c r="B18" s="52" t="s">
        <v>42</v>
      </c>
      <c r="C18" s="32" t="s">
        <v>33</v>
      </c>
      <c r="D18" s="32" t="s">
        <v>55</v>
      </c>
      <c r="E18" s="53" t="s">
        <v>19</v>
      </c>
      <c r="F18" s="54">
        <v>35971</v>
      </c>
      <c r="G18" s="54">
        <v>0</v>
      </c>
      <c r="H18" s="55">
        <v>37500</v>
      </c>
      <c r="I18" s="56">
        <f t="shared" si="0"/>
        <v>1529</v>
      </c>
      <c r="J18" s="57">
        <f t="shared" si="1"/>
        <v>4.2506463540073947</v>
      </c>
      <c r="K18" s="56">
        <v>38000</v>
      </c>
      <c r="L18" s="56">
        <f t="shared" si="2"/>
        <v>2029</v>
      </c>
      <c r="M18" s="57">
        <f t="shared" si="3"/>
        <v>5.640654972060827</v>
      </c>
      <c r="N18" s="56">
        <f t="shared" si="4"/>
        <v>500</v>
      </c>
      <c r="O18" s="56">
        <v>38000</v>
      </c>
      <c r="P18" s="56">
        <f t="shared" si="5"/>
        <v>2029</v>
      </c>
      <c r="Q18" s="57">
        <f t="shared" si="6"/>
        <v>5.640654972060827</v>
      </c>
      <c r="R18" s="56">
        <v>0</v>
      </c>
      <c r="S18" s="56">
        <f t="shared" si="7"/>
        <v>-35971</v>
      </c>
      <c r="T18" s="57">
        <f t="shared" si="8"/>
        <v>-100</v>
      </c>
      <c r="U18" s="56">
        <f t="shared" si="9"/>
        <v>-500</v>
      </c>
      <c r="V18" s="56">
        <v>0</v>
      </c>
      <c r="W18" s="56">
        <f t="shared" si="10"/>
        <v>-35971</v>
      </c>
      <c r="X18" s="58">
        <f t="shared" si="11"/>
        <v>-100</v>
      </c>
      <c r="Y18" s="53"/>
      <c r="Z18" s="59" t="s">
        <v>20</v>
      </c>
      <c r="AA18" s="60" t="s">
        <v>21</v>
      </c>
      <c r="AB18" s="59" t="s">
        <v>26</v>
      </c>
    </row>
    <row r="19" spans="1:28" ht="15" thickBot="1" x14ac:dyDescent="0.4">
      <c r="F19" s="26">
        <f>SUM(F2:F18)</f>
        <v>575576</v>
      </c>
      <c r="H19" s="26">
        <f>SUM(H2:H18)</f>
        <v>584561</v>
      </c>
      <c r="I19" s="17">
        <f t="shared" si="0"/>
        <v>8985</v>
      </c>
      <c r="J19" s="5">
        <f t="shared" si="1"/>
        <v>1.5610449358555605</v>
      </c>
      <c r="K19" s="26">
        <f>SUM(K2:K18)</f>
        <v>592500</v>
      </c>
      <c r="L19" s="26">
        <f>SUM(L2:L18)</f>
        <v>16924</v>
      </c>
      <c r="M19" s="20">
        <f t="shared" si="3"/>
        <v>2.9403588752831946</v>
      </c>
      <c r="N19" s="21">
        <f t="shared" si="4"/>
        <v>7939</v>
      </c>
      <c r="O19" s="26">
        <f>SUM(O2:O18)</f>
        <v>587600</v>
      </c>
      <c r="P19" s="26">
        <f>SUM(P2:P18)</f>
        <v>12024</v>
      </c>
      <c r="Q19" s="63">
        <f t="shared" si="6"/>
        <v>2.0890377639095443</v>
      </c>
    </row>
    <row r="20" spans="1:28" x14ac:dyDescent="0.35">
      <c r="Q20" s="18"/>
    </row>
    <row r="21" spans="1:28" ht="21" x14ac:dyDescent="0.4">
      <c r="B21" s="25" t="s">
        <v>60</v>
      </c>
    </row>
    <row r="22" spans="1:28" x14ac:dyDescent="0.35">
      <c r="A22" s="28"/>
      <c r="B22" s="28" t="s">
        <v>56</v>
      </c>
      <c r="C22" s="28"/>
      <c r="D22" s="28"/>
      <c r="E22" s="28"/>
      <c r="F22" s="28"/>
      <c r="G22" s="28"/>
      <c r="H22" s="28"/>
      <c r="I22" s="28"/>
    </row>
    <row r="23" spans="1:28" x14ac:dyDescent="0.35">
      <c r="B23" s="12" t="s">
        <v>49</v>
      </c>
    </row>
    <row r="24" spans="1:28" x14ac:dyDescent="0.35">
      <c r="B24" t="s">
        <v>61</v>
      </c>
    </row>
    <row r="25" spans="1:28" x14ac:dyDescent="0.35">
      <c r="B25" t="s">
        <v>64</v>
      </c>
    </row>
    <row r="27" spans="1:28" x14ac:dyDescent="0.35">
      <c r="B27" s="38" t="s">
        <v>63</v>
      </c>
    </row>
    <row r="28" spans="1:28" x14ac:dyDescent="0.35">
      <c r="B28" t="s">
        <v>62</v>
      </c>
    </row>
    <row r="30" spans="1:28" x14ac:dyDescent="0.35">
      <c r="B30" s="38"/>
      <c r="C30" s="38"/>
    </row>
    <row r="32" spans="1:28" x14ac:dyDescent="0.35">
      <c r="B32" s="3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036c8f0-f50a-4006-864f-8ae0306c9318">
      <Terms xmlns="http://schemas.microsoft.com/office/infopath/2007/PartnerControls"/>
    </lcf76f155ced4ddcb4097134ff3c332f>
    <TaxCatchAll xmlns="dbab5f79-29b0-4d97-9a3d-88b0d8d0ce9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06F897DF35DC546AF4970776822B42C" ma:contentTypeVersion="15" ma:contentTypeDescription="Skapa ett nytt dokument." ma:contentTypeScope="" ma:versionID="fea12a97f12566002b3f26b46ab5b8b5">
  <xsd:schema xmlns:xsd="http://www.w3.org/2001/XMLSchema" xmlns:xs="http://www.w3.org/2001/XMLSchema" xmlns:p="http://schemas.microsoft.com/office/2006/metadata/properties" xmlns:ns2="0036c8f0-f50a-4006-864f-8ae0306c9318" xmlns:ns3="dbab5f79-29b0-4d97-9a3d-88b0d8d0ce9e" targetNamespace="http://schemas.microsoft.com/office/2006/metadata/properties" ma:root="true" ma:fieldsID="4688af23394cb769970e00fd3a6c5144" ns2:_="" ns3:_="">
    <xsd:import namespace="0036c8f0-f50a-4006-864f-8ae0306c9318"/>
    <xsd:import namespace="dbab5f79-29b0-4d97-9a3d-88b0d8d0ce9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36c8f0-f50a-4006-864f-8ae0306c93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Bildmarkeringar" ma:readOnly="false" ma:fieldId="{5cf76f15-5ced-4ddc-b409-7134ff3c332f}" ma:taxonomyMulti="true" ma:sspId="033418c3-65e7-4cc2-a9b3-2de0044641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bab5f79-29b0-4d97-9a3d-88b0d8d0ce9e" elementFormDefault="qualified">
    <xsd:import namespace="http://schemas.microsoft.com/office/2006/documentManagement/types"/>
    <xsd:import namespace="http://schemas.microsoft.com/office/infopath/2007/PartnerControls"/>
    <xsd:element name="SharedWithUsers" ma:index="1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at med information" ma:internalName="SharedWithDetails" ma:readOnly="true">
      <xsd:simpleType>
        <xsd:restriction base="dms:Note">
          <xsd:maxLength value="255"/>
        </xsd:restriction>
      </xsd:simpleType>
    </xsd:element>
    <xsd:element name="TaxCatchAll" ma:index="21" nillable="true" ma:displayName="Taxonomy Catch All Column" ma:hidden="true" ma:list="{ffa15903-fae0-4289-9de8-2652e089e1bb}" ma:internalName="TaxCatchAll" ma:showField="CatchAllData" ma:web="dbab5f79-29b0-4d97-9a3d-88b0d8d0ce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A1B68E-5E11-42C8-9B02-B4962660C380}">
  <ds:schemaRefs>
    <ds:schemaRef ds:uri="http://purl.org/dc/term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dbab5f79-29b0-4d97-9a3d-88b0d8d0ce9e"/>
    <ds:schemaRef ds:uri="http://purl.org/dc/dcmitype/"/>
    <ds:schemaRef ds:uri="0036c8f0-f50a-4006-864f-8ae0306c931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2D11B77-373A-45A7-AD77-23D7293FD15E}">
  <ds:schemaRefs>
    <ds:schemaRef ds:uri="http://schemas.microsoft.com/sharepoint/v3/contenttype/forms"/>
  </ds:schemaRefs>
</ds:datastoreItem>
</file>

<file path=customXml/itemProps3.xml><?xml version="1.0" encoding="utf-8"?>
<ds:datastoreItem xmlns:ds="http://schemas.openxmlformats.org/officeDocument/2006/customXml" ds:itemID="{8E6702E4-24F2-47B9-B73E-019F546941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36c8f0-f50a-4006-864f-8ae0306c9318"/>
    <ds:schemaRef ds:uri="dbab5f79-29b0-4d97-9a3d-88b0d8d0ce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Jonsson</dc:creator>
  <cp:lastModifiedBy>Alejandra Pizarro Carrasco</cp:lastModifiedBy>
  <dcterms:created xsi:type="dcterms:W3CDTF">2022-06-21T07:36:27Z</dcterms:created>
  <dcterms:modified xsi:type="dcterms:W3CDTF">2022-08-24T08:01:56Z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0x010100A06F897DF35DC546AF4970776822B42C</vt:lpwstr>
  </property>
  <property fmtid="{D5CDD505-2E9C-101B-9397-08002B2CF9AE}" pid="3" name="MediaServiceImageTags">
    <vt:lpwstr/>
  </property>
</Properties>
</file>