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mape0005\Documents\Marias Mapp\marias mapp\avdelningen\konferenser\2022\Lön o avtal\20-21 juni\"/>
    </mc:Choice>
  </mc:AlternateContent>
  <xr:revisionPtr revIDLastSave="0" documentId="8_{F47D9596-ED84-4C7C-92D4-A709BC8DE52D}" xr6:coauthVersionLast="36" xr6:coauthVersionMax="36" xr10:uidLastSave="{00000000-0000-0000-0000-000000000000}"/>
  <bookViews>
    <workbookView xWindow="0" yWindow="0" windowWidth="19200" windowHeight="6930" xr2:uid="{2CF58502-94C3-45D2-8657-28EF166A7882}"/>
  </bookViews>
  <sheets>
    <sheet name="Blad1" sheetId="1" r:id="rId1"/>
  </sheets>
  <definedNames>
    <definedName name="_Hlk63767664" localSheetId="0">Blad1!$C$34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F13" i="1"/>
  <c r="M12" i="1"/>
  <c r="H12" i="1"/>
  <c r="I12" i="1" s="1"/>
  <c r="M11" i="1"/>
  <c r="H11" i="1"/>
  <c r="I11" i="1" s="1"/>
  <c r="M10" i="1"/>
  <c r="H10" i="1"/>
  <c r="I10" i="1" s="1"/>
  <c r="M9" i="1"/>
  <c r="H9" i="1"/>
  <c r="I9" i="1" s="1"/>
  <c r="M8" i="1"/>
  <c r="H8" i="1"/>
  <c r="I8" i="1" s="1"/>
  <c r="M7" i="1"/>
  <c r="H7" i="1"/>
  <c r="I7" i="1" s="1"/>
  <c r="M6" i="1"/>
  <c r="H6" i="1"/>
  <c r="I6" i="1" s="1"/>
  <c r="M5" i="1"/>
  <c r="H5" i="1"/>
  <c r="I5" i="1" s="1"/>
  <c r="M4" i="1"/>
  <c r="H4" i="1"/>
  <c r="I4" i="1" s="1"/>
  <c r="M3" i="1"/>
  <c r="H3" i="1"/>
  <c r="I3" i="1" s="1"/>
  <c r="M2" i="1"/>
  <c r="H2" i="1"/>
  <c r="I2" i="1" s="1"/>
  <c r="H13" i="1" l="1"/>
  <c r="I13" i="1" s="1"/>
  <c r="K13" i="1"/>
  <c r="L13" i="1" s="1"/>
</calcChain>
</file>

<file path=xl/sharedStrings.xml><?xml version="1.0" encoding="utf-8"?>
<sst xmlns="http://schemas.openxmlformats.org/spreadsheetml/2006/main" count="119" uniqueCount="68">
  <si>
    <t>Pnr</t>
  </si>
  <si>
    <t>Namn</t>
  </si>
  <si>
    <t>Befattning</t>
  </si>
  <si>
    <t>Orghemvist</t>
  </si>
  <si>
    <t>Omf</t>
  </si>
  <si>
    <t>Lön</t>
  </si>
  <si>
    <t>AG 1</t>
  </si>
  <si>
    <t>Öknr kr</t>
  </si>
  <si>
    <t>Ökn %</t>
  </si>
  <si>
    <t>AO 1</t>
  </si>
  <si>
    <t>Ökn kr</t>
  </si>
  <si>
    <t>Skillnad</t>
  </si>
  <si>
    <t>Kommentar</t>
  </si>
  <si>
    <t>Fak/motsv</t>
  </si>
  <si>
    <t>Fackl tillh</t>
  </si>
  <si>
    <t>Kön</t>
  </si>
  <si>
    <t>administratör, studie</t>
  </si>
  <si>
    <t>3960 Odontologiska inst</t>
  </si>
  <si>
    <t>100,00</t>
  </si>
  <si>
    <t>MED</t>
  </si>
  <si>
    <t xml:space="preserve">OFR  </t>
  </si>
  <si>
    <t>man</t>
  </si>
  <si>
    <t>forskare</t>
  </si>
  <si>
    <t>forskningsassistent</t>
  </si>
  <si>
    <t xml:space="preserve"> 50,00</t>
  </si>
  <si>
    <t>kvinna</t>
  </si>
  <si>
    <t>forskningsingenjör</t>
  </si>
  <si>
    <t xml:space="preserve"> 85,00</t>
  </si>
  <si>
    <t>forskningsingenjör, första</t>
  </si>
  <si>
    <t>instruktionstandtekniker</t>
  </si>
  <si>
    <t>laboratorieassistent</t>
  </si>
  <si>
    <t>universitetsadjunkt</t>
  </si>
  <si>
    <t>Normala förekommande arbetsuppgifter för en studieadministratör är registrering av studenter och inrapportering av resultat i Ladok.</t>
  </si>
  <si>
    <t>Ofta ingår också sekreterarskap i institutionens grundutbildningskommitté samt bokning av lokaler. I övrigt ingår allmän administration kring</t>
  </si>
  <si>
    <t>studenterna såsom utskick av material, hantering av kurslitteratur och att vara länken mellan studenten och institutionen.</t>
  </si>
  <si>
    <t>Ibland kan även viss studievägledning inom ett program eller institutionen förekomma i mindre omfattning.</t>
  </si>
  <si>
    <t xml:space="preserve">I löneenkäter har vi fått veta att studieadministratörerna har en stor del studievägledning, ca 20 % av sin arbetstid. Någon arbetar också med VFU-placering när studenterna ska ut på praktik. </t>
  </si>
  <si>
    <t>Någon arbetar också med VFU-placering när studenterna ska ut på praktik. Det innebär mycket kontakter med flera regioner och kliniker för att studenterna ska få de flesta av sina önskningar tillgodosedda samtidigt som praktikplatsen är fullgod.</t>
  </si>
  <si>
    <t>Samtliga anger att arbetstiden inte räcker till för att reflektera över sitt arbete och inte heller för att arbeta med utveckling.</t>
  </si>
  <si>
    <t>De vet om att de har betydligt lägre löner än kollegor såväl inom fakulteten som vid hela universitetet. De har också i lönesamtal fått veta att utrymmet för att höja löner inte är särskilt stort.</t>
  </si>
  <si>
    <t>Ni som förhandlare har arbetat med lönerna för dessa personer under flera år.</t>
  </si>
  <si>
    <t>ADMSTU</t>
  </si>
  <si>
    <t xml:space="preserve">            Min</t>
  </si>
  <si>
    <t xml:space="preserve">     10:e</t>
  </si>
  <si>
    <t xml:space="preserve">   Median</t>
  </si>
  <si>
    <t xml:space="preserve">     90:e</t>
  </si>
  <si>
    <t xml:space="preserve">      Max</t>
  </si>
  <si>
    <t xml:space="preserve">    Medel</t>
  </si>
  <si>
    <t xml:space="preserve">    Antal</t>
  </si>
  <si>
    <t>I det lokala kollektivavtalet finns följande förutsättningar:</t>
  </si>
  <si>
    <t>3 § Lönerevisionsdatum och löneökningsutrymme</t>
  </si>
  <si>
    <r>
      <t>·</t>
    </r>
    <r>
      <rPr>
        <sz val="7"/>
        <color theme="1"/>
        <rFont val="Times New Roman"/>
        <family val="1"/>
      </rPr>
      <t xml:space="preserve">       </t>
    </r>
    <r>
      <rPr>
        <sz val="11"/>
        <color theme="1"/>
        <rFont val="Calibri"/>
        <family val="2"/>
      </rPr>
      <t>revisionsperiod två; varje heltidsarbetande medlem genererar lägst 2,2% för individuell fördelning utan individgarantier.</t>
    </r>
  </si>
  <si>
    <t xml:space="preserve">8 § Utifrån löneanalyser ska löneutvecklingen beaktas för de områden som identifieras på fakultetsnivå, förvaltningen, </t>
  </si>
  <si>
    <t xml:space="preserve">inom gemensamma enheter och universitetsbiblioteket samt de individer som parterna kommer överens om vid förhandling. </t>
  </si>
  <si>
    <t xml:space="preserve">9 § Individuell och differentierad lönesättning syftar till att motivera anställda genom att tydliggöra sambandet mellan lön och medarbetarens bidrag </t>
  </si>
  <si>
    <t xml:space="preserve">till verksamhetens måluppfyllelse. Parterna är därför överens om att under avtalsperioden stärka den individuella lönesättningen och kopplingen mellan </t>
  </si>
  <si>
    <t xml:space="preserve">resultat och prestation och ny lön för att uppnå ändamålsenlig differentiering av lönerna. </t>
  </si>
  <si>
    <t>Bradley Johnson</t>
  </si>
  <si>
    <t>David Anstic</t>
  </si>
  <si>
    <t>Mats Andersson</t>
  </si>
  <si>
    <t>Johan Andersson</t>
  </si>
  <si>
    <t>Anita Gustafsson</t>
  </si>
  <si>
    <t>Britta Svensson</t>
  </si>
  <si>
    <t>Rana Sultan</t>
  </si>
  <si>
    <t>Birgitta Marklund</t>
  </si>
  <si>
    <t>Katarina Boström</t>
  </si>
  <si>
    <t>Lina Lundgren</t>
  </si>
  <si>
    <t>Helena af Klintberg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</si>
</sst>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amily val="2"/>
      <scheme val="minor"/>
    </font>
    <font>
      <sz val="11"/>
      <name val="Calibri"/>
      <family val="2"/>
      <scheme val="minor"/>
    </font>
    <font>
      <sz val="11"/>
      <color theme="1"/>
      <name val="Symbol"/>
      <family val="1"/>
      <charset val="2"/>
    </font>
    <font>
      <sz val="7"/>
      <color theme="1"/>
      <name val="Times New Roman"/>
      <family val="1"/>
    </font>
    <font>
      <sz val="11"/>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applyAlignment="1">
      <alignment horizontal="left"/>
    </xf>
    <xf numFmtId="2" fontId="1" fillId="0" borderId="0" xfId="0" applyNumberFormat="1" applyFont="1" applyAlignment="1">
      <alignment horizontal="left"/>
    </xf>
    <xf numFmtId="0" fontId="1" fillId="2" borderId="0" xfId="0" applyFont="1" applyFill="1" applyAlignment="1">
      <alignment horizontal="left"/>
    </xf>
    <xf numFmtId="1" fontId="1" fillId="3" borderId="0" xfId="0" applyNumberFormat="1" applyFont="1" applyFill="1" applyAlignment="1">
      <alignment horizontal="right"/>
    </xf>
    <xf numFmtId="2" fontId="1" fillId="3" borderId="0" xfId="0" applyNumberFormat="1" applyFont="1" applyFill="1" applyAlignment="1">
      <alignment horizontal="right"/>
    </xf>
    <xf numFmtId="1" fontId="1" fillId="4" borderId="0" xfId="0" applyNumberFormat="1" applyFont="1" applyFill="1" applyAlignment="1">
      <alignment horizontal="right"/>
    </xf>
    <xf numFmtId="2" fontId="1" fillId="4" borderId="0" xfId="0" applyNumberFormat="1" applyFont="1" applyFill="1" applyAlignment="1">
      <alignment horizontal="right"/>
    </xf>
    <xf numFmtId="1" fontId="1" fillId="5" borderId="0" xfId="0" applyNumberFormat="1" applyFont="1" applyFill="1" applyAlignment="1">
      <alignment horizontal="right"/>
    </xf>
    <xf numFmtId="0" fontId="1" fillId="0" borderId="0" xfId="0" applyFont="1"/>
    <xf numFmtId="0" fontId="2" fillId="0" borderId="0" xfId="0" applyFont="1" applyAlignment="1">
      <alignment horizontal="left"/>
    </xf>
    <xf numFmtId="49" fontId="2" fillId="0" borderId="0" xfId="0" applyNumberFormat="1" applyFont="1" applyAlignment="1">
      <alignment horizontal="left"/>
    </xf>
    <xf numFmtId="2" fontId="2" fillId="0" borderId="0" xfId="0" applyNumberFormat="1" applyFont="1" applyAlignment="1">
      <alignment horizontal="left"/>
    </xf>
    <xf numFmtId="1" fontId="2" fillId="2" borderId="0" xfId="0" applyNumberFormat="1" applyFont="1" applyFill="1" applyAlignment="1">
      <alignment horizontal="left"/>
    </xf>
    <xf numFmtId="0" fontId="2" fillId="3" borderId="0" xfId="0" applyFont="1" applyFill="1" applyAlignment="1">
      <alignment horizontal="right"/>
    </xf>
    <xf numFmtId="1" fontId="2" fillId="3" borderId="0" xfId="0" applyNumberFormat="1" applyFont="1" applyFill="1" applyAlignment="1">
      <alignment horizontal="right"/>
    </xf>
    <xf numFmtId="2" fontId="2" fillId="3" borderId="0" xfId="0" applyNumberFormat="1" applyFont="1" applyFill="1" applyAlignment="1">
      <alignment horizontal="right"/>
    </xf>
    <xf numFmtId="1" fontId="2" fillId="4" borderId="0" xfId="0" applyNumberFormat="1" applyFont="1" applyFill="1" applyAlignment="1">
      <alignment horizontal="right"/>
    </xf>
    <xf numFmtId="2" fontId="2" fillId="4" borderId="0" xfId="0" applyNumberFormat="1" applyFont="1" applyFill="1" applyAlignment="1">
      <alignment horizontal="right"/>
    </xf>
    <xf numFmtId="1" fontId="2" fillId="5" borderId="0" xfId="0" applyNumberFormat="1" applyFont="1" applyFill="1" applyAlignment="1">
      <alignment horizontal="right"/>
    </xf>
    <xf numFmtId="0" fontId="2" fillId="0" borderId="0" xfId="0" applyFont="1"/>
    <xf numFmtId="1" fontId="0" fillId="0" borderId="0" xfId="0" applyNumberFormat="1"/>
    <xf numFmtId="0" fontId="0" fillId="0" borderId="0" xfId="0" applyFill="1" applyBorder="1" applyAlignment="1"/>
    <xf numFmtId="0" fontId="3" fillId="0" borderId="0" xfId="0" applyFont="1" applyAlignment="1">
      <alignment horizontal="left" vertical="center" indent="4"/>
    </xf>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82AC9-1136-4CA3-972A-61AF5881BCC0}">
  <dimension ref="A1:Q41"/>
  <sheetViews>
    <sheetView tabSelected="1" workbookViewId="0">
      <selection activeCell="B13" sqref="B13"/>
    </sheetView>
  </sheetViews>
  <sheetFormatPr defaultRowHeight="14.5" x14ac:dyDescent="0.35"/>
  <cols>
    <col min="2" max="2" width="17.26953125" bestFit="1" customWidth="1"/>
    <col min="3" max="3" width="22.26953125" bestFit="1" customWidth="1"/>
    <col min="4" max="4" width="20.90625" bestFit="1" customWidth="1"/>
  </cols>
  <sheetData>
    <row r="1" spans="1:17" s="9" customFormat="1" x14ac:dyDescent="0.35">
      <c r="A1" s="1" t="s">
        <v>0</v>
      </c>
      <c r="B1" s="1" t="s">
        <v>1</v>
      </c>
      <c r="C1" s="1" t="s">
        <v>2</v>
      </c>
      <c r="D1" s="1" t="s">
        <v>3</v>
      </c>
      <c r="E1" s="2" t="s">
        <v>4</v>
      </c>
      <c r="F1" s="3" t="s">
        <v>5</v>
      </c>
      <c r="G1" s="4" t="s">
        <v>6</v>
      </c>
      <c r="H1" s="4" t="s">
        <v>7</v>
      </c>
      <c r="I1" s="5" t="s">
        <v>8</v>
      </c>
      <c r="J1" s="6" t="s">
        <v>9</v>
      </c>
      <c r="K1" s="6" t="s">
        <v>10</v>
      </c>
      <c r="L1" s="7" t="s">
        <v>8</v>
      </c>
      <c r="M1" s="8" t="s">
        <v>11</v>
      </c>
      <c r="N1" s="1" t="s">
        <v>12</v>
      </c>
      <c r="O1" s="1" t="s">
        <v>13</v>
      </c>
      <c r="P1" s="1" t="s">
        <v>14</v>
      </c>
      <c r="Q1" s="1" t="s">
        <v>15</v>
      </c>
    </row>
    <row r="2" spans="1:17" s="20" customFormat="1" x14ac:dyDescent="0.35">
      <c r="A2" s="10">
        <v>630108</v>
      </c>
      <c r="B2" s="10" t="s">
        <v>57</v>
      </c>
      <c r="C2" s="11" t="s">
        <v>16</v>
      </c>
      <c r="D2" s="11" t="s">
        <v>17</v>
      </c>
      <c r="E2" s="12" t="s">
        <v>18</v>
      </c>
      <c r="F2" s="13">
        <v>31300</v>
      </c>
      <c r="G2" s="14">
        <v>31900</v>
      </c>
      <c r="H2" s="15">
        <f>G2-F2</f>
        <v>600</v>
      </c>
      <c r="I2" s="16">
        <f>H2/F2*100</f>
        <v>1.9169329073482428</v>
      </c>
      <c r="J2" s="17"/>
      <c r="K2" s="17"/>
      <c r="L2" s="18"/>
      <c r="M2" s="19">
        <f t="shared" ref="M2:M12" si="0">J2-G2</f>
        <v>-31900</v>
      </c>
      <c r="N2" s="12"/>
      <c r="O2" s="10" t="s">
        <v>19</v>
      </c>
      <c r="P2" s="11" t="s">
        <v>20</v>
      </c>
      <c r="Q2" s="10" t="s">
        <v>21</v>
      </c>
    </row>
    <row r="3" spans="1:17" s="20" customFormat="1" x14ac:dyDescent="0.35">
      <c r="A3" s="10">
        <v>731206</v>
      </c>
      <c r="B3" s="10" t="s">
        <v>58</v>
      </c>
      <c r="C3" s="11" t="s">
        <v>16</v>
      </c>
      <c r="D3" s="11" t="s">
        <v>17</v>
      </c>
      <c r="E3" s="12" t="s">
        <v>18</v>
      </c>
      <c r="F3" s="13">
        <v>31500</v>
      </c>
      <c r="G3" s="14">
        <v>32200</v>
      </c>
      <c r="H3" s="15">
        <f>G3-F3</f>
        <v>700</v>
      </c>
      <c r="I3" s="16">
        <f>H3/F3*100</f>
        <v>2.2222222222222223</v>
      </c>
      <c r="J3" s="17"/>
      <c r="K3" s="17"/>
      <c r="L3" s="18"/>
      <c r="M3" s="19">
        <f t="shared" si="0"/>
        <v>-32200</v>
      </c>
      <c r="N3" s="12"/>
      <c r="O3" s="10" t="s">
        <v>19</v>
      </c>
      <c r="P3" s="11" t="s">
        <v>20</v>
      </c>
      <c r="Q3" s="10" t="s">
        <v>21</v>
      </c>
    </row>
    <row r="4" spans="1:17" s="20" customFormat="1" x14ac:dyDescent="0.35">
      <c r="A4" s="10">
        <v>780605</v>
      </c>
      <c r="B4" s="10" t="s">
        <v>59</v>
      </c>
      <c r="C4" s="11" t="s">
        <v>16</v>
      </c>
      <c r="D4" s="11" t="s">
        <v>17</v>
      </c>
      <c r="E4" s="12" t="s">
        <v>18</v>
      </c>
      <c r="F4" s="13">
        <v>31900</v>
      </c>
      <c r="G4" s="14">
        <v>32300</v>
      </c>
      <c r="H4" s="15">
        <f>G4-F4</f>
        <v>400</v>
      </c>
      <c r="I4" s="16">
        <f>H4/F4*100</f>
        <v>1.2539184952978055</v>
      </c>
      <c r="J4" s="17"/>
      <c r="K4" s="17"/>
      <c r="L4" s="18"/>
      <c r="M4" s="19">
        <f t="shared" si="0"/>
        <v>-32300</v>
      </c>
      <c r="N4" s="12"/>
      <c r="O4" s="10" t="s">
        <v>19</v>
      </c>
      <c r="P4" s="11" t="s">
        <v>20</v>
      </c>
      <c r="Q4" s="10" t="s">
        <v>21</v>
      </c>
    </row>
    <row r="5" spans="1:17" s="20" customFormat="1" x14ac:dyDescent="0.35">
      <c r="A5" s="10">
        <v>550317</v>
      </c>
      <c r="B5" s="10" t="s">
        <v>60</v>
      </c>
      <c r="C5" s="11" t="s">
        <v>22</v>
      </c>
      <c r="D5" s="11" t="s">
        <v>17</v>
      </c>
      <c r="E5" s="12" t="s">
        <v>18</v>
      </c>
      <c r="F5" s="13">
        <v>49900</v>
      </c>
      <c r="G5" s="14">
        <v>50900</v>
      </c>
      <c r="H5" s="15">
        <f>G5-F5</f>
        <v>1000</v>
      </c>
      <c r="I5" s="16">
        <f>H5/F5*100</f>
        <v>2.0040080160320639</v>
      </c>
      <c r="J5" s="17"/>
      <c r="K5" s="17"/>
      <c r="L5" s="18"/>
      <c r="M5" s="19">
        <f t="shared" si="0"/>
        <v>-50900</v>
      </c>
      <c r="N5" s="12"/>
      <c r="O5" s="10" t="s">
        <v>19</v>
      </c>
      <c r="P5" s="11" t="s">
        <v>20</v>
      </c>
      <c r="Q5" s="10" t="s">
        <v>21</v>
      </c>
    </row>
    <row r="6" spans="1:17" s="20" customFormat="1" x14ac:dyDescent="0.35">
      <c r="A6" s="10">
        <v>640402</v>
      </c>
      <c r="B6" s="10" t="s">
        <v>61</v>
      </c>
      <c r="C6" s="11" t="s">
        <v>23</v>
      </c>
      <c r="D6" s="11" t="s">
        <v>17</v>
      </c>
      <c r="E6" s="12" t="s">
        <v>24</v>
      </c>
      <c r="F6" s="13">
        <v>33300</v>
      </c>
      <c r="G6" s="14">
        <v>33700</v>
      </c>
      <c r="H6" s="15">
        <f>G6-F6</f>
        <v>400</v>
      </c>
      <c r="I6" s="16">
        <f>H6/F6*100</f>
        <v>1.2012012012012012</v>
      </c>
      <c r="J6" s="17"/>
      <c r="K6" s="17"/>
      <c r="L6" s="18"/>
      <c r="M6" s="19">
        <f t="shared" si="0"/>
        <v>-33700</v>
      </c>
      <c r="N6" s="12"/>
      <c r="O6" s="10" t="s">
        <v>19</v>
      </c>
      <c r="P6" s="11" t="s">
        <v>20</v>
      </c>
      <c r="Q6" s="10" t="s">
        <v>25</v>
      </c>
    </row>
    <row r="7" spans="1:17" s="20" customFormat="1" x14ac:dyDescent="0.35">
      <c r="A7" s="10">
        <v>650929</v>
      </c>
      <c r="B7" s="10" t="s">
        <v>62</v>
      </c>
      <c r="C7" s="11" t="s">
        <v>26</v>
      </c>
      <c r="D7" s="11" t="s">
        <v>17</v>
      </c>
      <c r="E7" s="12" t="s">
        <v>27</v>
      </c>
      <c r="F7" s="13">
        <v>35700</v>
      </c>
      <c r="G7" s="14">
        <v>36400</v>
      </c>
      <c r="H7" s="15">
        <f>G7-F7</f>
        <v>700</v>
      </c>
      <c r="I7" s="16">
        <f>H7/F7*100</f>
        <v>1.9607843137254901</v>
      </c>
      <c r="J7" s="17"/>
      <c r="K7" s="17"/>
      <c r="L7" s="18"/>
      <c r="M7" s="19">
        <f t="shared" si="0"/>
        <v>-36400</v>
      </c>
      <c r="N7" s="12"/>
      <c r="O7" s="10" t="s">
        <v>19</v>
      </c>
      <c r="P7" s="11" t="s">
        <v>20</v>
      </c>
      <c r="Q7" s="10" t="s">
        <v>25</v>
      </c>
    </row>
    <row r="8" spans="1:17" s="20" customFormat="1" x14ac:dyDescent="0.35">
      <c r="A8" s="10">
        <v>780612</v>
      </c>
      <c r="B8" s="10" t="s">
        <v>63</v>
      </c>
      <c r="C8" s="11" t="s">
        <v>28</v>
      </c>
      <c r="D8" s="11" t="s">
        <v>17</v>
      </c>
      <c r="E8" s="12" t="s">
        <v>18</v>
      </c>
      <c r="F8" s="13">
        <v>35700</v>
      </c>
      <c r="G8" s="14">
        <v>36300</v>
      </c>
      <c r="H8" s="15">
        <f>G8-F8</f>
        <v>600</v>
      </c>
      <c r="I8" s="16">
        <f>H8/F8*100</f>
        <v>1.680672268907563</v>
      </c>
      <c r="J8" s="17"/>
      <c r="K8" s="17"/>
      <c r="L8" s="18"/>
      <c r="M8" s="19">
        <f t="shared" si="0"/>
        <v>-36300</v>
      </c>
      <c r="N8" s="12"/>
      <c r="O8" s="10" t="s">
        <v>19</v>
      </c>
      <c r="P8" s="11" t="s">
        <v>20</v>
      </c>
      <c r="Q8" s="10" t="s">
        <v>25</v>
      </c>
    </row>
    <row r="9" spans="1:17" s="20" customFormat="1" x14ac:dyDescent="0.35">
      <c r="A9" s="10">
        <v>740421</v>
      </c>
      <c r="B9" s="10" t="s">
        <v>64</v>
      </c>
      <c r="C9" s="11" t="s">
        <v>29</v>
      </c>
      <c r="D9" s="11" t="s">
        <v>17</v>
      </c>
      <c r="E9" s="12" t="s">
        <v>18</v>
      </c>
      <c r="F9" s="13">
        <v>31600</v>
      </c>
      <c r="G9" s="14">
        <v>32200</v>
      </c>
      <c r="H9" s="15">
        <f>G9-F9</f>
        <v>600</v>
      </c>
      <c r="I9" s="16">
        <f>H9/F9*100</f>
        <v>1.89873417721519</v>
      </c>
      <c r="J9" s="17"/>
      <c r="K9" s="17"/>
      <c r="L9" s="18"/>
      <c r="M9" s="19">
        <f t="shared" si="0"/>
        <v>-32200</v>
      </c>
      <c r="N9" s="12"/>
      <c r="O9" s="10" t="s">
        <v>19</v>
      </c>
      <c r="P9" s="11" t="s">
        <v>20</v>
      </c>
      <c r="Q9" s="10" t="s">
        <v>25</v>
      </c>
    </row>
    <row r="10" spans="1:17" s="20" customFormat="1" x14ac:dyDescent="0.35">
      <c r="A10" s="10">
        <v>590730</v>
      </c>
      <c r="B10" s="10" t="s">
        <v>65</v>
      </c>
      <c r="C10" s="11" t="s">
        <v>30</v>
      </c>
      <c r="D10" s="11" t="s">
        <v>17</v>
      </c>
      <c r="E10" s="12" t="s">
        <v>18</v>
      </c>
      <c r="F10" s="13">
        <v>33000</v>
      </c>
      <c r="G10" s="14">
        <v>33700</v>
      </c>
      <c r="H10" s="15">
        <f>G10-F10</f>
        <v>700</v>
      </c>
      <c r="I10" s="16">
        <f>H10/F10*100</f>
        <v>2.1212121212121215</v>
      </c>
      <c r="J10" s="17"/>
      <c r="K10" s="17"/>
      <c r="L10" s="18"/>
      <c r="M10" s="19">
        <f t="shared" si="0"/>
        <v>-33700</v>
      </c>
      <c r="N10" s="12"/>
      <c r="O10" s="10" t="s">
        <v>19</v>
      </c>
      <c r="P10" s="11" t="s">
        <v>20</v>
      </c>
      <c r="Q10" s="10" t="s">
        <v>25</v>
      </c>
    </row>
    <row r="11" spans="1:17" s="20" customFormat="1" x14ac:dyDescent="0.35">
      <c r="A11" s="10">
        <v>781029</v>
      </c>
      <c r="B11" s="10" t="s">
        <v>66</v>
      </c>
      <c r="C11" s="11" t="s">
        <v>31</v>
      </c>
      <c r="D11" s="11" t="s">
        <v>17</v>
      </c>
      <c r="E11" s="12" t="s">
        <v>18</v>
      </c>
      <c r="F11" s="13">
        <v>37600</v>
      </c>
      <c r="G11" s="14">
        <v>38400</v>
      </c>
      <c r="H11" s="15">
        <f>G11-F11</f>
        <v>800</v>
      </c>
      <c r="I11" s="16">
        <f>H11/F11*100</f>
        <v>2.1276595744680851</v>
      </c>
      <c r="J11" s="17"/>
      <c r="K11" s="17"/>
      <c r="L11" s="18"/>
      <c r="M11" s="19">
        <f t="shared" si="0"/>
        <v>-38400</v>
      </c>
      <c r="N11" s="12"/>
      <c r="O11" s="10" t="s">
        <v>19</v>
      </c>
      <c r="P11" s="11" t="s">
        <v>20</v>
      </c>
      <c r="Q11" s="10" t="s">
        <v>25</v>
      </c>
    </row>
    <row r="12" spans="1:17" s="20" customFormat="1" x14ac:dyDescent="0.35">
      <c r="A12" s="10">
        <v>820331</v>
      </c>
      <c r="B12" s="10" t="s">
        <v>67</v>
      </c>
      <c r="C12" s="11" t="s">
        <v>31</v>
      </c>
      <c r="D12" s="11" t="s">
        <v>17</v>
      </c>
      <c r="E12" s="12" t="s">
        <v>18</v>
      </c>
      <c r="F12" s="13">
        <v>37600</v>
      </c>
      <c r="G12" s="14">
        <v>38300</v>
      </c>
      <c r="H12" s="15">
        <f>G12-F12</f>
        <v>700</v>
      </c>
      <c r="I12" s="16">
        <f>H12/F12*100</f>
        <v>1.8617021276595744</v>
      </c>
      <c r="J12" s="17"/>
      <c r="K12" s="17"/>
      <c r="L12" s="18"/>
      <c r="M12" s="19">
        <f t="shared" si="0"/>
        <v>-38300</v>
      </c>
      <c r="N12" s="12"/>
      <c r="O12" s="10" t="s">
        <v>19</v>
      </c>
      <c r="P12" s="11" t="s">
        <v>20</v>
      </c>
      <c r="Q12" s="10" t="s">
        <v>25</v>
      </c>
    </row>
    <row r="13" spans="1:17" x14ac:dyDescent="0.35">
      <c r="F13" s="21">
        <f>SUM(F2:F12)</f>
        <v>389100</v>
      </c>
      <c r="G13">
        <f>SUM(G2:G12)</f>
        <v>396300</v>
      </c>
      <c r="H13" s="21">
        <f>SUM(H2:H12)</f>
        <v>7200</v>
      </c>
      <c r="I13" s="16">
        <f>H13/F13*100</f>
        <v>1.8504240555127216</v>
      </c>
      <c r="K13" s="21">
        <f>SUM(K2:K12)</f>
        <v>0</v>
      </c>
      <c r="L13" s="18">
        <f>K13/F13*100</f>
        <v>0</v>
      </c>
    </row>
    <row r="16" spans="1:17" x14ac:dyDescent="0.35">
      <c r="C16" t="s">
        <v>32</v>
      </c>
    </row>
    <row r="17" spans="3:10" x14ac:dyDescent="0.35">
      <c r="C17" t="s">
        <v>33</v>
      </c>
    </row>
    <row r="18" spans="3:10" x14ac:dyDescent="0.35">
      <c r="C18" t="s">
        <v>34</v>
      </c>
    </row>
    <row r="19" spans="3:10" x14ac:dyDescent="0.35">
      <c r="C19" t="s">
        <v>35</v>
      </c>
    </row>
    <row r="21" spans="3:10" x14ac:dyDescent="0.35">
      <c r="C21" t="s">
        <v>36</v>
      </c>
    </row>
    <row r="22" spans="3:10" x14ac:dyDescent="0.35">
      <c r="C22" t="s">
        <v>37</v>
      </c>
    </row>
    <row r="23" spans="3:10" x14ac:dyDescent="0.35">
      <c r="C23" t="s">
        <v>38</v>
      </c>
    </row>
    <row r="24" spans="3:10" x14ac:dyDescent="0.35">
      <c r="C24" t="s">
        <v>39</v>
      </c>
    </row>
    <row r="25" spans="3:10" x14ac:dyDescent="0.35">
      <c r="C25" t="s">
        <v>40</v>
      </c>
    </row>
    <row r="27" spans="3:10" x14ac:dyDescent="0.35">
      <c r="D27" s="22" t="s">
        <v>42</v>
      </c>
      <c r="E27" s="22" t="s">
        <v>43</v>
      </c>
      <c r="F27" s="22" t="s">
        <v>44</v>
      </c>
      <c r="G27" s="22" t="s">
        <v>45</v>
      </c>
      <c r="H27" s="22" t="s">
        <v>46</v>
      </c>
      <c r="I27" s="22" t="s">
        <v>47</v>
      </c>
      <c r="J27" s="22" t="s">
        <v>48</v>
      </c>
    </row>
    <row r="28" spans="3:10" x14ac:dyDescent="0.35">
      <c r="C28" s="22" t="s">
        <v>41</v>
      </c>
      <c r="D28" s="22">
        <v>29551</v>
      </c>
      <c r="E28" s="22">
        <v>31283</v>
      </c>
      <c r="F28" s="22">
        <v>32200</v>
      </c>
      <c r="G28" s="22">
        <v>33627</v>
      </c>
      <c r="H28" s="22">
        <v>34035</v>
      </c>
      <c r="I28" s="22">
        <v>32361</v>
      </c>
      <c r="J28" s="22">
        <v>34</v>
      </c>
    </row>
    <row r="31" spans="3:10" x14ac:dyDescent="0.35">
      <c r="C31" t="s">
        <v>49</v>
      </c>
    </row>
    <row r="33" spans="3:3" x14ac:dyDescent="0.35">
      <c r="C33" t="s">
        <v>50</v>
      </c>
    </row>
    <row r="34" spans="3:3" x14ac:dyDescent="0.35">
      <c r="C34" s="23" t="s">
        <v>51</v>
      </c>
    </row>
    <row r="36" spans="3:3" ht="16.5" x14ac:dyDescent="0.35">
      <c r="C36" s="24" t="s">
        <v>52</v>
      </c>
    </row>
    <row r="37" spans="3:3" x14ac:dyDescent="0.35">
      <c r="C37" t="s">
        <v>53</v>
      </c>
    </row>
    <row r="39" spans="3:3" x14ac:dyDescent="0.35">
      <c r="C39" s="24" t="s">
        <v>54</v>
      </c>
    </row>
    <row r="40" spans="3:3" x14ac:dyDescent="0.35">
      <c r="C40" t="s">
        <v>55</v>
      </c>
    </row>
    <row r="41" spans="3:3" x14ac:dyDescent="0.35">
      <c r="C41" t="s">
        <v>56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06F897DF35DC546AF4970776822B42C" ma:contentTypeVersion="15" ma:contentTypeDescription="Skapa ett nytt dokument." ma:contentTypeScope="" ma:versionID="fea12a97f12566002b3f26b46ab5b8b5">
  <xsd:schema xmlns:xsd="http://www.w3.org/2001/XMLSchema" xmlns:xs="http://www.w3.org/2001/XMLSchema" xmlns:p="http://schemas.microsoft.com/office/2006/metadata/properties" xmlns:ns2="0036c8f0-f50a-4006-864f-8ae0306c9318" xmlns:ns3="dbab5f79-29b0-4d97-9a3d-88b0d8d0ce9e" targetNamespace="http://schemas.microsoft.com/office/2006/metadata/properties" ma:root="true" ma:fieldsID="4688af23394cb769970e00fd3a6c5144" ns2:_="" ns3:_="">
    <xsd:import namespace="0036c8f0-f50a-4006-864f-8ae0306c9318"/>
    <xsd:import namespace="dbab5f79-29b0-4d97-9a3d-88b0d8d0ce9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36c8f0-f50a-4006-864f-8ae0306c9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033418c3-65e7-4cc2-a9b3-2de0044641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ab5f79-29b0-4d97-9a3d-88b0d8d0ce9e"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TaxCatchAll" ma:index="21" nillable="true" ma:displayName="Taxonomy Catch All Column" ma:hidden="true" ma:list="{ffa15903-fae0-4289-9de8-2652e089e1bb}" ma:internalName="TaxCatchAll" ma:showField="CatchAllData" ma:web="dbab5f79-29b0-4d97-9a3d-88b0d8d0ce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036c8f0-f50a-4006-864f-8ae0306c9318">
      <Terms xmlns="http://schemas.microsoft.com/office/infopath/2007/PartnerControls"/>
    </lcf76f155ced4ddcb4097134ff3c332f>
    <TaxCatchAll xmlns="dbab5f79-29b0-4d97-9a3d-88b0d8d0ce9e" xsi:nil="true"/>
  </documentManagement>
</p:properties>
</file>

<file path=customXml/itemProps1.xml><?xml version="1.0" encoding="utf-8"?>
<ds:datastoreItem xmlns:ds="http://schemas.openxmlformats.org/officeDocument/2006/customXml" ds:itemID="{4CD50D2C-02BB-4365-ABE8-CB509B83B418}"/>
</file>

<file path=customXml/itemProps2.xml><?xml version="1.0" encoding="utf-8"?>
<ds:datastoreItem xmlns:ds="http://schemas.openxmlformats.org/officeDocument/2006/customXml" ds:itemID="{47ED0A73-AAE4-4759-BD95-5AD2F52EF55F}"/>
</file>

<file path=customXml/itemProps3.xml><?xml version="1.0" encoding="utf-8"?>
<ds:datastoreItem xmlns:ds="http://schemas.openxmlformats.org/officeDocument/2006/customXml" ds:itemID="{9D6C5DC0-88EB-4447-B14D-B7CB9E7E84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Blad1</vt:lpstr>
      <vt:lpstr>Blad1!_Hlk63767664</vt:lpstr>
    </vt:vector>
  </TitlesOfParts>
  <Company>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Persson</dc:creator>
  <cp:lastModifiedBy>Maria Persson</cp:lastModifiedBy>
  <dcterms:created xsi:type="dcterms:W3CDTF">2022-06-21T07:40:37Z</dcterms:created>
  <dcterms:modified xsi:type="dcterms:W3CDTF">2022-06-21T08:24:30Z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0x010100A06F897DF35DC546AF4970776822B42C</vt:lpwstr>
  </property>
</Properties>
</file>